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15" yWindow="15" windowWidth="12840" windowHeight="11640" tabRatio="138" activeTab="0"/>
  </bookViews>
  <sheets>
    <sheet name="THRU JUNE 2009 P&amp;L 071509" sheetId="1" r:id="rId1"/>
    <sheet name="Sheet1" sheetId="2" r:id="rId2"/>
    <sheet name="Sheet2" sheetId="3" r:id="rId3"/>
    <sheet name="Sheet3" sheetId="4" r:id="rId4"/>
  </sheets>
  <definedNames>
    <definedName name="FACT" localSheetId="0">'THRU JUNE 2009 P&amp;L 071509'!#REF!</definedName>
    <definedName name="_xlnm.Print_Titles" localSheetId="0">'THRU JUNE 2009 P&amp;L 071509'!$A:$B,'THRU JUNE 2009 P&amp;L 071509'!$2:$2</definedName>
  </definedNames>
  <calcPr fullCalcOnLoad="1"/>
</workbook>
</file>

<file path=xl/sharedStrings.xml><?xml version="1.0" encoding="utf-8"?>
<sst xmlns="http://schemas.openxmlformats.org/spreadsheetml/2006/main" count="259" uniqueCount="239">
  <si>
    <t>391.10 - Sale Equipment/Land (Wedgewood Dr)</t>
  </si>
  <si>
    <t xml:space="preserve">391.30 - Miscellaneous </t>
  </si>
  <si>
    <t>392.00 - From Cash Surplus</t>
  </si>
  <si>
    <t>393.13 - Loan Proceeds - 2009 Loan</t>
  </si>
  <si>
    <t>408.31 - Engineer -Township Expense</t>
  </si>
  <si>
    <t>415.00 - Emergency Mgmt</t>
  </si>
  <si>
    <t>423.00 - Health and Human Services</t>
  </si>
  <si>
    <t>419.00 - Public Safety</t>
  </si>
  <si>
    <t>Total 419.00 - Public Safety</t>
  </si>
  <si>
    <t>Total 423.00 - Health and Human Services</t>
  </si>
  <si>
    <t>TOTAL INCOME</t>
  </si>
  <si>
    <t>TOTAL EXPENSES</t>
  </si>
  <si>
    <t>2550.00 Debt Principal Reduction</t>
  </si>
  <si>
    <t>Total 2550.00 Debt Principal Reduction</t>
  </si>
  <si>
    <t>472.1 - 2001,2004 Notes</t>
  </si>
  <si>
    <t>472.6 - Tax Antic. Note</t>
  </si>
  <si>
    <t>472.X - 2009 Loan Interest</t>
  </si>
  <si>
    <t>2550.2 - 2001, 2004 Notes</t>
  </si>
  <si>
    <t>2550.3 - 2009 Loan</t>
  </si>
  <si>
    <t>Total Maintenance Wages</t>
  </si>
  <si>
    <t>P &amp; L CUM</t>
  </si>
  <si>
    <t>June 2009</t>
  </si>
  <si>
    <t>PENNSBURY TOWNSHIP</t>
  </si>
  <si>
    <t>ACTUALS VS BUDGET: CY 2009</t>
  </si>
  <si>
    <t>411.47 - Workers Comp/Fire</t>
  </si>
  <si>
    <t>411.48 - Foreign Fire Ins. Premium</t>
  </si>
  <si>
    <t>411.49 - Hydrant Hook Up</t>
  </si>
  <si>
    <t>411.54 - Contribution - Longwood</t>
  </si>
  <si>
    <t>413.22 - General Expense</t>
  </si>
  <si>
    <t>414.32 - Plan/Prof. Serv. - Applicant</t>
  </si>
  <si>
    <t>414.30 · Plan/Professional Svcs - Township</t>
  </si>
  <si>
    <t>423.1 - Kennett Senior Center</t>
  </si>
  <si>
    <t>427.44 - Chester Co. Health - Recycling</t>
  </si>
  <si>
    <t>427.45 - Sanitation - Clean Up Day</t>
  </si>
  <si>
    <t>Total 430.00 · General Svcs - Road Dept.</t>
  </si>
  <si>
    <t>431.22 - Supplies</t>
  </si>
  <si>
    <t>431.31 - Contractors</t>
  </si>
  <si>
    <t>432.22 - Supplies</t>
  </si>
  <si>
    <t>433.24 - Other Supplies/Posts/Paint</t>
  </si>
  <si>
    <t>434.37 - Signal Maintenance/Light Repairs</t>
  </si>
  <si>
    <t>434.74 - Light Purchase</t>
  </si>
  <si>
    <t>437.74 - Capital Machinery &amp; Equipment</t>
  </si>
  <si>
    <t>454.22 - Operating Supplies</t>
  </si>
  <si>
    <t>454.31 - Professional Services</t>
  </si>
  <si>
    <t>454.37 - Repairs &amp; Maint. Services</t>
  </si>
  <si>
    <t>454.74 - Capital - Machinery &amp; Equipment</t>
  </si>
  <si>
    <t>456.00 - Library Contribution</t>
  </si>
  <si>
    <t>492.02 - Transfer To Cash Reserve</t>
  </si>
  <si>
    <t>492.00 - Interfund Transfers</t>
  </si>
  <si>
    <t>492.01 - Transfer To Capital Reserve</t>
  </si>
  <si>
    <t>341.00 · Interest Earnings</t>
  </si>
  <si>
    <t>Total 354.00 - State &amp; Cap. Oper. Grants</t>
  </si>
  <si>
    <t>355.00 - State Shared Rev. &amp; Entitle.</t>
  </si>
  <si>
    <t>Total 355.00 - State Shared Rev. &amp; Entitle.</t>
  </si>
  <si>
    <t>357.00 - Local Gov. Cap. &amp; Oper. Grants</t>
  </si>
  <si>
    <t>Total 357.00 - Local Gov. Cap. &amp; Oper. Grants</t>
  </si>
  <si>
    <t>364.50 - Recyclable Sales</t>
  </si>
  <si>
    <t>369.00 · Alcoholic Bev. Tax</t>
  </si>
  <si>
    <t>364.00 · Sanitation</t>
  </si>
  <si>
    <t>Total 364.00 · Sanitation</t>
  </si>
  <si>
    <t>378.00 · Water System</t>
  </si>
  <si>
    <t>Total 378.00 · Water System</t>
  </si>
  <si>
    <t>380.00 · Miscellaneous Revenue</t>
  </si>
  <si>
    <t>Total 380.00 · Miscellaneous Revenue</t>
  </si>
  <si>
    <t>380.10  Yard Sale</t>
  </si>
  <si>
    <t>391.00 · Other Income</t>
  </si>
  <si>
    <t>Total 391.00 · Other Income</t>
  </si>
  <si>
    <t>incl in 430.00</t>
  </si>
  <si>
    <t xml:space="preserve"> incl in 430.00</t>
  </si>
  <si>
    <t>357.07 - Park Grants</t>
  </si>
  <si>
    <t>357.08 - Planning Grants</t>
  </si>
  <si>
    <t>355.05 - State Pension</t>
  </si>
  <si>
    <t>361.37 - Recreation Fee</t>
  </si>
  <si>
    <t>361.50 - Sale Books, Copies</t>
  </si>
  <si>
    <t>361.34 - Hearing Fee/ZHB/Cond Use</t>
  </si>
  <si>
    <t>361.31 - Subdivision/Land Development Fees</t>
  </si>
  <si>
    <t>362.44 - Driveway Permits</t>
  </si>
  <si>
    <t>362.45 - Demolition Permits</t>
  </si>
  <si>
    <t>378.51 - Fire Hydrant - TT&amp;Ponds</t>
  </si>
  <si>
    <t>378.52 - Fire Hydrant Assessmts</t>
  </si>
  <si>
    <t>400.11 - Elected Official Salaries</t>
  </si>
  <si>
    <t>Total 402.00 · Financial Adm (Audit/Bookeep)</t>
  </si>
  <si>
    <t>405.14 - Clerical Services</t>
  </si>
  <si>
    <t>406.13 - Insurance-Dental</t>
  </si>
  <si>
    <t>406.14 - Insurance-Health</t>
  </si>
  <si>
    <t>406.15 - Pension Contrib./Employer</t>
  </si>
  <si>
    <t>403.31 · Prof. Svcs - Tax Collection</t>
  </si>
  <si>
    <t>406.18 · Taxes Due</t>
  </si>
  <si>
    <t>406.26 - Minor Equipment</t>
  </si>
  <si>
    <t>406.47 - Printing</t>
  </si>
  <si>
    <t>406.50 - Contirbutions/Grants</t>
  </si>
  <si>
    <t>407.00 - Data Proceesing</t>
  </si>
  <si>
    <t>407.26 - Hardware</t>
  </si>
  <si>
    <t>407.47 - Software</t>
  </si>
  <si>
    <t>407.50 - Data Processiong - Other</t>
  </si>
  <si>
    <t>409.27 - Machinery &amp; Equipment</t>
  </si>
  <si>
    <t>409.31 - Professional Services</t>
  </si>
  <si>
    <t>409.47 - Mill Maintenance</t>
  </si>
  <si>
    <t>409.74 - Capital Outlay - Machinery</t>
  </si>
  <si>
    <t>409.73 - Capital Outlay - Bldg</t>
  </si>
  <si>
    <t>454.45 · Sanitation Services</t>
  </si>
  <si>
    <t>Total 454.00 · Park</t>
  </si>
  <si>
    <t>472.00 · Debt Interest</t>
  </si>
  <si>
    <t>Total 472.00 · Debt Interest</t>
  </si>
  <si>
    <t xml:space="preserve"> </t>
  </si>
  <si>
    <t>TOTAL EXPENDITURES</t>
  </si>
  <si>
    <t>NET INCOME</t>
  </si>
  <si>
    <t xml:space="preserve">MAINTENANCE DEPT WAGES </t>
  </si>
  <si>
    <t>409.14 - Wages</t>
  </si>
  <si>
    <t>423.2 - NVNA</t>
  </si>
  <si>
    <t>427.00 · Public Works Sanitation</t>
  </si>
  <si>
    <t>427.37 · Allied-BFI</t>
  </si>
  <si>
    <t>Total 427.00 · Public Works Sanitation</t>
  </si>
  <si>
    <t>430.00 · General Svcs-Road Dept.</t>
  </si>
  <si>
    <t>430.18 · Vacation Pay</t>
  </si>
  <si>
    <t>430.15 · Illnes/Excused Time</t>
  </si>
  <si>
    <t>430.17 · Holiday Pay</t>
  </si>
  <si>
    <t>430.19 · Management</t>
  </si>
  <si>
    <t>431.00 · Gutters/Right of Way</t>
  </si>
  <si>
    <t>431.14 · Wages</t>
  </si>
  <si>
    <t>Total 431.00 · Gutters/Right of Way</t>
  </si>
  <si>
    <t>432.00 · Snow &amp; Ice Removal</t>
  </si>
  <si>
    <t>432.14 · Wages</t>
  </si>
  <si>
    <t>Total 432.00 · Snow &amp; Ice Removal</t>
  </si>
  <si>
    <t>433.00 · Traffic Control/Signs</t>
  </si>
  <si>
    <t>433.22 · Sign Purchase/Refacing</t>
  </si>
  <si>
    <t>Total 433.00 · Traffic Control/Signs</t>
  </si>
  <si>
    <t>434.00 · Lighting</t>
  </si>
  <si>
    <t>434.36 · Electric Service</t>
  </si>
  <si>
    <t>Total 434.00 · Lighting</t>
  </si>
  <si>
    <t>437.00 · Tools and Machinery</t>
  </si>
  <si>
    <t>437.14 · Wages</t>
  </si>
  <si>
    <t>437.22 · Fuel</t>
  </si>
  <si>
    <t>437.25 · Repair &amp; Maint. Supplies</t>
  </si>
  <si>
    <t>437.26 · Small tools/Minor Equip.</t>
  </si>
  <si>
    <t>Total 437.00 · Tools and Machinery</t>
  </si>
  <si>
    <t>438.00 · Highways</t>
  </si>
  <si>
    <t>438.14 · Wages-Maint. &amp; Repairs</t>
  </si>
  <si>
    <t>438.27 · Materials</t>
  </si>
  <si>
    <t>438.36 · PA One Call</t>
  </si>
  <si>
    <t>438.37A · Sub Contractors</t>
  </si>
  <si>
    <t>438.37B - Sub - Contract: Knoll Project</t>
  </si>
  <si>
    <t>Total 438.00 · Highways</t>
  </si>
  <si>
    <t>454.00 · Park</t>
  </si>
  <si>
    <t>454.14 · Wages</t>
  </si>
  <si>
    <t>454.20 - Caretaker's House - Johnson Woods</t>
  </si>
  <si>
    <t>Total 407.00 Data Processing</t>
  </si>
  <si>
    <t>409.00 · General Govt Bldg &amp; Plant</t>
  </si>
  <si>
    <t>409.14 · Repairs/Maint.-Labor</t>
  </si>
  <si>
    <t>409.15 · Repairs/Maint.- Subcontractors</t>
  </si>
  <si>
    <t>409.25 · Supplies</t>
  </si>
  <si>
    <t>409.32 · Telephone</t>
  </si>
  <si>
    <t>409.36 · Electricity/gas</t>
  </si>
  <si>
    <t>409.44 · Cleaning</t>
  </si>
  <si>
    <t>Total 409.00 · General Govt Bldg &amp; Plant</t>
  </si>
  <si>
    <t>411.00 · Fire/Ambulance</t>
  </si>
  <si>
    <t>411.36 · Hydrant Service</t>
  </si>
  <si>
    <t>Total 411.00 · Fire/Ambulance</t>
  </si>
  <si>
    <t>413.00 · Code Enforcement</t>
  </si>
  <si>
    <t>413.31 · Professional Services</t>
  </si>
  <si>
    <t>Total 413.00 · Code Enforcement</t>
  </si>
  <si>
    <t>414.00 · Planning and Zoning</t>
  </si>
  <si>
    <t>414.31 · Chester Co. PC Services</t>
  </si>
  <si>
    <t>414.33 - Engineer Sve - Applicant</t>
  </si>
  <si>
    <t>414.34 · Legal Services (e.g., ZHB)</t>
  </si>
  <si>
    <t>Total 414.00 · Planning and Zoning</t>
  </si>
  <si>
    <t>419.00 - SPCA</t>
  </si>
  <si>
    <t>EXPENSES</t>
  </si>
  <si>
    <t>401.00 · Executive</t>
  </si>
  <si>
    <t>401.12 · Township Manager Salary</t>
  </si>
  <si>
    <t>401.33 · Vehicle Allowance</t>
  </si>
  <si>
    <t>Total 401.00 · Executive</t>
  </si>
  <si>
    <t>402.00 · Financial Adm(Audit/Bookeep)</t>
  </si>
  <si>
    <t>402.14 · Bookkeeping Wages</t>
  </si>
  <si>
    <t>402.31 - Professional &amp; Audit services</t>
  </si>
  <si>
    <t>402.45 - Tax Preparation</t>
  </si>
  <si>
    <t>402.47 - Bank Service Charges</t>
  </si>
  <si>
    <t>403.00 · Tax Collect.Exp.</t>
  </si>
  <si>
    <t>403.32 - Tax Refunds</t>
  </si>
  <si>
    <t>Total 403.00 · Tax Collect.Exp.</t>
  </si>
  <si>
    <t>404.00 · Law</t>
  </si>
  <si>
    <t>404.31 · Legal Services</t>
  </si>
  <si>
    <t>Total 404.00 · Law</t>
  </si>
  <si>
    <t>406.00 · General Government Admin</t>
  </si>
  <si>
    <t>406.16 · FICA  Tax Employer</t>
  </si>
  <si>
    <t>406.17 · UC Trust -PSATS</t>
  </si>
  <si>
    <t>406.24 · General Govt Supplies</t>
  </si>
  <si>
    <t>406.25 · Township Programs</t>
  </si>
  <si>
    <t>406.33 · Travel Expenses</t>
  </si>
  <si>
    <t>406.34 · Advertising</t>
  </si>
  <si>
    <t>406.35 · Insurance &amp; Bonding</t>
  </si>
  <si>
    <t>406.42 · Dues, Subscriptions, Membership</t>
  </si>
  <si>
    <t>406.46 · Meetings &amp; Conferences</t>
  </si>
  <si>
    <t>Total 406.00 · General Government Admin</t>
  </si>
  <si>
    <t>407.48 - Website Maint</t>
  </si>
  <si>
    <t>361.00 · General Government</t>
  </si>
  <si>
    <t>361.32 · Engineer Review Refunds</t>
  </si>
  <si>
    <t>361.33 - Zoning Permits</t>
  </si>
  <si>
    <t>361.35 - Plan/Prof Service Refunds</t>
  </si>
  <si>
    <t>361.36 - Land Disturbance Permits</t>
  </si>
  <si>
    <t>Total 361.00 · General Government</t>
  </si>
  <si>
    <t>362.00 · Public Safety</t>
  </si>
  <si>
    <t>362.41 · Building Permits</t>
  </si>
  <si>
    <t>362.42 · Utility permits</t>
  </si>
  <si>
    <t>362.43 · Plumbing/HVAC Permits</t>
  </si>
  <si>
    <t>362.46 - Sign Permits</t>
  </si>
  <si>
    <t>Total 362.00 · Public Safety</t>
  </si>
  <si>
    <t>INTERFUND OPERATING TRANSFERS</t>
  </si>
  <si>
    <t>REV 2009</t>
  </si>
  <si>
    <t>BUDGET</t>
  </si>
  <si>
    <t>INCOME</t>
  </si>
  <si>
    <t>301.00 · Real Estate Tax</t>
  </si>
  <si>
    <t>301.10 - Current &amp; prior year</t>
  </si>
  <si>
    <t>301.30 - Deliquent</t>
  </si>
  <si>
    <t>Total 301.00 · Real Estate Tax</t>
  </si>
  <si>
    <t>310.00 · Local Taxes</t>
  </si>
  <si>
    <t>310.10 - Real Estate Transfer Tax</t>
  </si>
  <si>
    <t>310.20 - Earned Income Tax</t>
  </si>
  <si>
    <t>310.50 - Local Services Tax</t>
  </si>
  <si>
    <t>Total 310.00 · Local Taxes</t>
  </si>
  <si>
    <t>321.00 · Business/Licenses &amp; Permits</t>
  </si>
  <si>
    <t>321.80 - Cable TV Franchise</t>
  </si>
  <si>
    <t>321.90 - Verizon</t>
  </si>
  <si>
    <t>Total 321.00 · Business/Licenses &amp; Permits</t>
  </si>
  <si>
    <t>331.11 · Vehicle Code Violations</t>
  </si>
  <si>
    <t>341.01 - Interest Earnings-General Fund</t>
  </si>
  <si>
    <t>341.02 - Interest Income-Escrows</t>
  </si>
  <si>
    <t>Total 341 · Interest Earnings</t>
  </si>
  <si>
    <t>342.00 · Rents and Royalties</t>
  </si>
  <si>
    <t>342.11 · Cell Tower</t>
  </si>
  <si>
    <t>342.12 · Apartment</t>
  </si>
  <si>
    <t>342.13 - Park rental</t>
  </si>
  <si>
    <t>342.14 - Gatehouse</t>
  </si>
  <si>
    <t>Total 342.00 · Rents and Royalties</t>
  </si>
  <si>
    <t>354.00 - State &amp; Cap. Oper. Grants</t>
  </si>
  <si>
    <t>354.04 - Recycle Grants</t>
  </si>
  <si>
    <t>355.01 - Utility Realty Tax</t>
  </si>
  <si>
    <t>355.02 - Liquid Fuel Money-State Fund</t>
  </si>
  <si>
    <t>355.07 - Foreign Fire Ins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</si>
</sst>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&quot;$&quot;* #,##0.0_);_(&quot;$&quot;* \(#,##0.0\);_(&quot;$&quot;* &quot;-&quot;?_);_(@_)"/>
    <numFmt numFmtId="168" formatCode="_(&quot;$&quot;* #,##0_);_(&quot;$&quot;* \(#,##0\);_(&quot;$&quot;* &quot;-&quot;?_);_(@_)"/>
    <numFmt numFmtId="169" formatCode="_(* #,##0.0_);_(* \(#,##0.0\);_(* &quot;-&quot;?_);_(@_)"/>
    <numFmt numFmtId="170" formatCode="_(* #,##0.0_);_(* \(#,##0.0\);_(* &quot;-&quot;??_);_(@_)"/>
    <numFmt numFmtId="171" formatCode="_(* #,##0_);_(* \(#,##0\);_(* &quot;-&quot;??_);_(@_)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i/>
      <sz val="10"/>
      <name val="Arial"/>
      <family val="0"/>
    </font>
    <font>
      <b/>
      <sz val="10"/>
      <color indexed="17"/>
      <name val="Arial"/>
      <family val="0"/>
    </font>
    <font>
      <b/>
      <i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21" applyNumberFormat="1" applyFont="1">
      <alignment/>
      <protection/>
    </xf>
    <xf numFmtId="0" fontId="8" fillId="0" borderId="0" xfId="21" applyNumberFormat="1" applyFont="1">
      <alignment/>
      <protection/>
    </xf>
    <xf numFmtId="0" fontId="8" fillId="0" borderId="0" xfId="21" applyFont="1" applyAlignment="1">
      <alignment horizontal="left"/>
      <protection/>
    </xf>
    <xf numFmtId="0" fontId="6" fillId="0" borderId="0" xfId="21" applyNumberFormat="1" applyFont="1">
      <alignment/>
      <protection/>
    </xf>
    <xf numFmtId="0" fontId="8" fillId="0" borderId="0" xfId="21" applyFont="1">
      <alignment/>
      <protection/>
    </xf>
    <xf numFmtId="0" fontId="6" fillId="0" borderId="0" xfId="21" applyFont="1">
      <alignment/>
      <protection/>
    </xf>
    <xf numFmtId="49" fontId="7" fillId="0" borderId="0" xfId="21" applyNumberFormat="1" applyFont="1" applyBorder="1" applyAlignment="1">
      <alignment horizontal="center"/>
      <protection/>
    </xf>
    <xf numFmtId="16" fontId="7" fillId="0" borderId="0" xfId="17" applyNumberFormat="1" applyFont="1" applyBorder="1" applyAlignment="1">
      <alignment horizontal="center"/>
    </xf>
    <xf numFmtId="0" fontId="8" fillId="0" borderId="0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49" fontId="9" fillId="0" borderId="0" xfId="21" applyNumberFormat="1" applyFont="1">
      <alignment/>
      <protection/>
    </xf>
    <xf numFmtId="49" fontId="7" fillId="0" borderId="0" xfId="21" applyNumberFormat="1" applyFont="1">
      <alignment/>
      <protection/>
    </xf>
    <xf numFmtId="44" fontId="10" fillId="0" borderId="0" xfId="17" applyFont="1" applyAlignment="1">
      <alignment/>
    </xf>
    <xf numFmtId="166" fontId="6" fillId="0" borderId="0" xfId="17" applyNumberFormat="1" applyFont="1" applyAlignment="1">
      <alignment/>
    </xf>
    <xf numFmtId="0" fontId="6" fillId="0" borderId="0" xfId="21" applyFont="1" applyBorder="1">
      <alignment/>
      <protection/>
    </xf>
    <xf numFmtId="49" fontId="10" fillId="0" borderId="0" xfId="21" applyNumberFormat="1" applyFont="1">
      <alignment/>
      <protection/>
    </xf>
    <xf numFmtId="166" fontId="10" fillId="0" borderId="0" xfId="17" applyNumberFormat="1" applyFont="1" applyAlignment="1">
      <alignment/>
    </xf>
    <xf numFmtId="166" fontId="7" fillId="0" borderId="0" xfId="17" applyNumberFormat="1" applyFont="1" applyAlignment="1">
      <alignment/>
    </xf>
    <xf numFmtId="166" fontId="8" fillId="0" borderId="0" xfId="17" applyNumberFormat="1" applyFont="1" applyAlignment="1">
      <alignment/>
    </xf>
    <xf numFmtId="166" fontId="10" fillId="0" borderId="0" xfId="17" applyNumberFormat="1" applyFont="1" applyBorder="1" applyAlignment="1">
      <alignment/>
    </xf>
    <xf numFmtId="49" fontId="6" fillId="0" borderId="0" xfId="21" applyNumberFormat="1" applyFont="1">
      <alignment/>
      <protection/>
    </xf>
    <xf numFmtId="49" fontId="8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left"/>
      <protection/>
    </xf>
    <xf numFmtId="0" fontId="6" fillId="0" borderId="0" xfId="21" applyAlignment="1">
      <alignment horizontal="left"/>
      <protection/>
    </xf>
    <xf numFmtId="49" fontId="10" fillId="0" borderId="0" xfId="21" applyNumberFormat="1" applyFont="1" applyFill="1">
      <alignment/>
      <protection/>
    </xf>
    <xf numFmtId="166" fontId="10" fillId="0" borderId="0" xfId="17" applyNumberFormat="1" applyFont="1" applyFill="1" applyBorder="1" applyAlignment="1">
      <alignment/>
    </xf>
    <xf numFmtId="166" fontId="10" fillId="0" borderId="0" xfId="17" applyNumberFormat="1" applyFont="1" applyFill="1" applyAlignment="1">
      <alignment/>
    </xf>
    <xf numFmtId="166" fontId="7" fillId="0" borderId="0" xfId="17" applyNumberFormat="1" applyFont="1" applyBorder="1" applyAlignment="1">
      <alignment/>
    </xf>
    <xf numFmtId="0" fontId="1" fillId="0" borderId="0" xfId="21" applyFont="1">
      <alignment/>
      <protection/>
    </xf>
    <xf numFmtId="44" fontId="7" fillId="0" borderId="0" xfId="17" applyFont="1" applyBorder="1" applyAlignment="1">
      <alignment/>
    </xf>
    <xf numFmtId="0" fontId="6" fillId="0" borderId="0" xfId="21">
      <alignment/>
      <protection/>
    </xf>
    <xf numFmtId="166" fontId="7" fillId="0" borderId="0" xfId="17" applyNumberFormat="1" applyFont="1" applyBorder="1" applyAlignment="1">
      <alignment horizontal="left"/>
    </xf>
    <xf numFmtId="6" fontId="10" fillId="0" borderId="0" xfId="17" applyNumberFormat="1" applyFont="1" applyBorder="1" applyAlignment="1">
      <alignment/>
    </xf>
    <xf numFmtId="6" fontId="7" fillId="0" borderId="0" xfId="17" applyNumberFormat="1" applyFont="1" applyBorder="1" applyAlignment="1">
      <alignment/>
    </xf>
    <xf numFmtId="0" fontId="0" fillId="0" borderId="0" xfId="21" applyFont="1">
      <alignment/>
      <protection/>
    </xf>
    <xf numFmtId="0" fontId="3" fillId="0" borderId="0" xfId="21" applyFont="1">
      <alignment/>
      <protection/>
    </xf>
    <xf numFmtId="166" fontId="8" fillId="0" borderId="0" xfId="21" applyNumberFormat="1" applyFont="1">
      <alignment/>
      <protection/>
    </xf>
    <xf numFmtId="166" fontId="8" fillId="0" borderId="0" xfId="17" applyNumberFormat="1" applyFont="1" applyBorder="1" applyAlignment="1">
      <alignment/>
    </xf>
    <xf numFmtId="42" fontId="8" fillId="0" borderId="0" xfId="21" applyNumberFormat="1" applyFont="1" applyBorder="1">
      <alignment/>
      <protection/>
    </xf>
    <xf numFmtId="6" fontId="6" fillId="0" borderId="0" xfId="21" applyNumberFormat="1" applyFont="1" applyBorder="1">
      <alignment/>
      <protection/>
    </xf>
    <xf numFmtId="0" fontId="6" fillId="0" borderId="0" xfId="21" applyFont="1" applyFill="1">
      <alignment/>
      <protection/>
    </xf>
    <xf numFmtId="49" fontId="7" fillId="0" borderId="0" xfId="21" applyNumberFormat="1" applyFont="1" applyFill="1">
      <alignment/>
      <protection/>
    </xf>
    <xf numFmtId="166" fontId="8" fillId="0" borderId="0" xfId="21" applyNumberFormat="1" applyFont="1" applyFill="1">
      <alignment/>
      <protection/>
    </xf>
    <xf numFmtId="0" fontId="7" fillId="0" borderId="0" xfId="21" applyFont="1">
      <alignment/>
      <protection/>
    </xf>
    <xf numFmtId="44" fontId="6" fillId="0" borderId="0" xfId="17" applyFont="1" applyAlignment="1">
      <alignment/>
    </xf>
    <xf numFmtId="44" fontId="12" fillId="0" borderId="0" xfId="17" applyFont="1" applyAlignment="1">
      <alignment/>
    </xf>
    <xf numFmtId="166" fontId="6" fillId="0" borderId="0" xfId="17" applyNumberFormat="1" applyFont="1" applyBorder="1" applyAlignment="1">
      <alignment/>
    </xf>
    <xf numFmtId="166" fontId="8" fillId="0" borderId="0" xfId="21" applyNumberFormat="1" applyFont="1" applyBorder="1">
      <alignment/>
      <protection/>
    </xf>
    <xf numFmtId="0" fontId="13" fillId="0" borderId="0" xfId="21" applyNumberFormat="1" applyFont="1">
      <alignment/>
      <protection/>
    </xf>
    <xf numFmtId="0" fontId="6" fillId="0" borderId="0" xfId="21" applyNumberFormat="1" applyFont="1" applyBorder="1">
      <alignment/>
      <protection/>
    </xf>
    <xf numFmtId="42" fontId="6" fillId="0" borderId="0" xfId="21" applyNumberFormat="1" applyFont="1" applyBorder="1">
      <alignment/>
      <protection/>
    </xf>
    <xf numFmtId="3" fontId="6" fillId="0" borderId="0" xfId="21" applyNumberFormat="1" applyFont="1" applyBorder="1">
      <alignment/>
      <protection/>
    </xf>
    <xf numFmtId="42" fontId="6" fillId="0" borderId="0" xfId="21" applyNumberFormat="1" applyFont="1" applyFill="1" applyBorder="1">
      <alignment/>
      <protection/>
    </xf>
    <xf numFmtId="166" fontId="6" fillId="0" borderId="0" xfId="17" applyNumberFormat="1" applyFont="1" applyFill="1" applyBorder="1" applyAlignment="1">
      <alignment/>
    </xf>
    <xf numFmtId="166" fontId="8" fillId="0" borderId="0" xfId="21" applyNumberFormat="1" applyFont="1" applyFill="1" applyBorder="1">
      <alignment/>
      <protection/>
    </xf>
    <xf numFmtId="166" fontId="7" fillId="0" borderId="0" xfId="17" applyNumberFormat="1" applyFont="1" applyFill="1" applyBorder="1" applyAlignment="1">
      <alignment/>
    </xf>
    <xf numFmtId="49" fontId="8" fillId="0" borderId="0" xfId="21" applyNumberFormat="1" applyFont="1" applyFill="1" applyBorder="1">
      <alignment/>
      <protection/>
    </xf>
    <xf numFmtId="0" fontId="6" fillId="0" borderId="0" xfId="21" applyFont="1" applyFill="1" applyBorder="1">
      <alignment/>
      <protection/>
    </xf>
    <xf numFmtId="166" fontId="7" fillId="0" borderId="0" xfId="17" applyNumberFormat="1" applyFont="1" applyFill="1" applyAlignment="1">
      <alignment/>
    </xf>
    <xf numFmtId="0" fontId="6" fillId="0" borderId="0" xfId="21" applyFill="1">
      <alignment/>
      <protection/>
    </xf>
    <xf numFmtId="166" fontId="8" fillId="0" borderId="0" xfId="17" applyNumberFormat="1" applyFont="1" applyFill="1" applyBorder="1" applyAlignment="1">
      <alignment/>
    </xf>
    <xf numFmtId="0" fontId="1" fillId="0" borderId="0" xfId="21" applyFont="1" applyFill="1">
      <alignment/>
      <protection/>
    </xf>
    <xf numFmtId="0" fontId="8" fillId="0" borderId="0" xfId="21" applyFont="1" applyFill="1">
      <alignment/>
      <protection/>
    </xf>
    <xf numFmtId="166" fontId="11" fillId="0" borderId="0" xfId="17" applyNumberFormat="1" applyFont="1" applyBorder="1" applyAlignment="1">
      <alignment/>
    </xf>
    <xf numFmtId="166" fontId="11" fillId="0" borderId="0" xfId="0" applyNumberFormat="1" applyFont="1" applyAlignment="1">
      <alignment/>
    </xf>
    <xf numFmtId="49" fontId="14" fillId="0" borderId="0" xfId="21" applyNumberFormat="1" applyFont="1" applyFill="1">
      <alignment/>
      <protection/>
    </xf>
    <xf numFmtId="166" fontId="15" fillId="0" borderId="1" xfId="21" applyNumberFormat="1" applyFont="1" applyFill="1" applyBorder="1">
      <alignment/>
      <protection/>
    </xf>
    <xf numFmtId="6" fontId="14" fillId="0" borderId="1" xfId="21" applyNumberFormat="1" applyFont="1" applyBorder="1">
      <alignment/>
      <protection/>
    </xf>
    <xf numFmtId="49" fontId="14" fillId="0" borderId="0" xfId="21" applyNumberFormat="1" applyFont="1">
      <alignment/>
      <protection/>
    </xf>
    <xf numFmtId="49" fontId="15" fillId="0" borderId="0" xfId="21" applyNumberFormat="1" applyFont="1" applyFill="1" applyBorder="1">
      <alignment/>
      <protection/>
    </xf>
    <xf numFmtId="166" fontId="14" fillId="0" borderId="1" xfId="17" applyNumberFormat="1" applyFont="1" applyFill="1" applyBorder="1" applyAlignment="1">
      <alignment/>
    </xf>
    <xf numFmtId="166" fontId="15" fillId="0" borderId="0" xfId="17" applyNumberFormat="1" applyFont="1" applyFill="1" applyAlignment="1">
      <alignment/>
    </xf>
    <xf numFmtId="6" fontId="15" fillId="0" borderId="0" xfId="17" applyNumberFormat="1" applyFont="1" applyFill="1" applyBorder="1" applyAlignment="1">
      <alignment/>
    </xf>
    <xf numFmtId="49" fontId="7" fillId="0" borderId="0" xfId="17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BTwpBudgetAnalysis061709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8"/>
  <sheetViews>
    <sheetView tabSelected="1" zoomScale="125" zoomScaleNormal="125" workbookViewId="0" topLeftCell="A1">
      <pane xSplit="2" ySplit="2" topLeftCell="C10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5" sqref="G5"/>
    </sheetView>
  </sheetViews>
  <sheetFormatPr defaultColWidth="9.00390625" defaultRowHeight="12.75"/>
  <cols>
    <col min="1" max="1" width="5.625" style="1" customWidth="1"/>
    <col min="2" max="2" width="34.00390625" style="1" customWidth="1"/>
    <col min="3" max="3" width="9.875" style="4" customWidth="1"/>
    <col min="4" max="4" width="10.00390625" style="15" customWidth="1"/>
    <col min="5" max="16384" width="7.625" style="6" customWidth="1"/>
  </cols>
  <sheetData>
    <row r="1" spans="1:4" ht="12.75">
      <c r="A1" s="1" t="s">
        <v>22</v>
      </c>
      <c r="C1" s="74" t="s">
        <v>21</v>
      </c>
      <c r="D1" s="9" t="s">
        <v>208</v>
      </c>
    </row>
    <row r="2" spans="1:4" s="10" customFormat="1" ht="16.5" customHeight="1">
      <c r="A2" s="1" t="s">
        <v>23</v>
      </c>
      <c r="B2" s="7"/>
      <c r="C2" s="8" t="s">
        <v>20</v>
      </c>
      <c r="D2" s="9" t="s">
        <v>209</v>
      </c>
    </row>
    <row r="3" spans="1:3" ht="24.75" customHeight="1">
      <c r="A3" s="11" t="s">
        <v>210</v>
      </c>
      <c r="B3" s="12"/>
      <c r="C3" s="13"/>
    </row>
    <row r="4" spans="1:3" ht="24.75" customHeight="1">
      <c r="A4" s="12" t="s">
        <v>211</v>
      </c>
      <c r="B4" s="12"/>
      <c r="C4" s="13"/>
    </row>
    <row r="5" spans="1:4" ht="12.75">
      <c r="A5" s="12"/>
      <c r="B5" s="16" t="s">
        <v>212</v>
      </c>
      <c r="C5" s="17">
        <v>248977.35</v>
      </c>
      <c r="D5" s="51">
        <v>275000</v>
      </c>
    </row>
    <row r="6" spans="1:4" ht="12.75">
      <c r="A6" s="12"/>
      <c r="B6" s="16" t="s">
        <v>213</v>
      </c>
      <c r="C6" s="17">
        <v>8068.95</v>
      </c>
      <c r="D6" s="51">
        <v>8000</v>
      </c>
    </row>
    <row r="7" spans="1:4" ht="12.75">
      <c r="A7" s="12" t="s">
        <v>214</v>
      </c>
      <c r="B7" s="12"/>
      <c r="C7" s="19">
        <f>SUM(C5:C6)</f>
        <v>257046.30000000002</v>
      </c>
      <c r="D7" s="39">
        <f>SUM(D5:D6)</f>
        <v>283000</v>
      </c>
    </row>
    <row r="8" spans="1:3" ht="25.5" customHeight="1">
      <c r="A8" s="12" t="s">
        <v>215</v>
      </c>
      <c r="B8" s="12"/>
      <c r="C8" s="13"/>
    </row>
    <row r="9" spans="1:4" ht="12.75">
      <c r="A9" s="12"/>
      <c r="B9" s="16" t="s">
        <v>216</v>
      </c>
      <c r="C9" s="17">
        <v>30197.72</v>
      </c>
      <c r="D9" s="51">
        <v>75000</v>
      </c>
    </row>
    <row r="10" spans="1:4" ht="12.75">
      <c r="A10" s="12"/>
      <c r="B10" s="16" t="s">
        <v>217</v>
      </c>
      <c r="C10" s="17">
        <v>214399.16</v>
      </c>
      <c r="D10" s="52">
        <v>260000</v>
      </c>
    </row>
    <row r="11" spans="1:4" ht="12.75">
      <c r="A11" s="12"/>
      <c r="B11" s="16" t="s">
        <v>218</v>
      </c>
      <c r="C11" s="17">
        <v>17143.44</v>
      </c>
      <c r="D11" s="52">
        <v>25000</v>
      </c>
    </row>
    <row r="12" spans="1:4" ht="12.75">
      <c r="A12" s="12" t="s">
        <v>219</v>
      </c>
      <c r="B12" s="12"/>
      <c r="C12" s="19">
        <f>SUM(C9:C11)</f>
        <v>261740.32</v>
      </c>
      <c r="D12" s="39">
        <f>SUM(D9:D11)</f>
        <v>360000</v>
      </c>
    </row>
    <row r="13" spans="1:3" ht="25.5" customHeight="1">
      <c r="A13" s="12" t="s">
        <v>220</v>
      </c>
      <c r="B13" s="12"/>
      <c r="C13" s="13"/>
    </row>
    <row r="14" spans="1:4" ht="12.75">
      <c r="A14" s="12"/>
      <c r="B14" s="16" t="s">
        <v>221</v>
      </c>
      <c r="C14" s="17">
        <v>22442.83</v>
      </c>
      <c r="D14" s="51">
        <v>45000</v>
      </c>
    </row>
    <row r="15" spans="1:4" ht="12.75">
      <c r="A15" s="12"/>
      <c r="B15" s="16" t="s">
        <v>222</v>
      </c>
      <c r="C15" s="17">
        <v>5295.93</v>
      </c>
      <c r="D15" s="51">
        <v>8000</v>
      </c>
    </row>
    <row r="16" spans="1:4" ht="12.75">
      <c r="A16" s="12" t="s">
        <v>223</v>
      </c>
      <c r="B16" s="12"/>
      <c r="C16" s="18">
        <f>SUM(C14:C15)</f>
        <v>27738.760000000002</v>
      </c>
      <c r="D16" s="39">
        <f>SUM(D14:D15)</f>
        <v>53000</v>
      </c>
    </row>
    <row r="17" spans="1:4" ht="24" customHeight="1">
      <c r="A17" s="12" t="s">
        <v>224</v>
      </c>
      <c r="B17" s="12"/>
      <c r="C17" s="18">
        <v>2041.39</v>
      </c>
      <c r="D17" s="39">
        <v>3500</v>
      </c>
    </row>
    <row r="18" spans="1:3" ht="24.75" customHeight="1">
      <c r="A18" s="12" t="s">
        <v>50</v>
      </c>
      <c r="B18" s="12"/>
      <c r="C18" s="13"/>
    </row>
    <row r="19" spans="1:4" ht="12.75">
      <c r="A19" s="12"/>
      <c r="B19" s="16" t="s">
        <v>225</v>
      </c>
      <c r="C19" s="17">
        <v>978.09</v>
      </c>
      <c r="D19" s="51">
        <v>4000</v>
      </c>
    </row>
    <row r="20" spans="1:4" ht="12.75">
      <c r="A20" s="12"/>
      <c r="B20" s="16" t="s">
        <v>226</v>
      </c>
      <c r="C20" s="17">
        <v>83.72</v>
      </c>
      <c r="D20" s="51">
        <v>500</v>
      </c>
    </row>
    <row r="21" spans="1:4" ht="12.75">
      <c r="A21" s="12" t="s">
        <v>227</v>
      </c>
      <c r="B21" s="12"/>
      <c r="C21" s="18">
        <f>SUM(C19:C20)</f>
        <v>1061.81</v>
      </c>
      <c r="D21" s="28">
        <f>SUM(D19:D20)</f>
        <v>4500</v>
      </c>
    </row>
    <row r="22" spans="1:3" ht="25.5" customHeight="1">
      <c r="A22" s="12" t="s">
        <v>228</v>
      </c>
      <c r="B22" s="12"/>
      <c r="C22" s="13"/>
    </row>
    <row r="23" spans="1:4" ht="12.75">
      <c r="A23" s="12"/>
      <c r="B23" s="16" t="s">
        <v>229</v>
      </c>
      <c r="C23" s="17">
        <v>33510.02</v>
      </c>
      <c r="D23" s="51">
        <v>30000</v>
      </c>
    </row>
    <row r="24" spans="1:4" ht="12.75">
      <c r="A24" s="12"/>
      <c r="B24" s="16" t="s">
        <v>230</v>
      </c>
      <c r="C24" s="17">
        <v>4800</v>
      </c>
      <c r="D24" s="51">
        <v>9500</v>
      </c>
    </row>
    <row r="25" spans="1:4" ht="12.75">
      <c r="A25" s="12"/>
      <c r="B25" s="16" t="s">
        <v>231</v>
      </c>
      <c r="C25" s="4">
        <v>0</v>
      </c>
      <c r="D25" s="51">
        <v>900</v>
      </c>
    </row>
    <row r="26" spans="1:4" ht="12.75">
      <c r="A26" s="12"/>
      <c r="B26" s="21" t="s">
        <v>232</v>
      </c>
      <c r="C26" s="17">
        <v>3000</v>
      </c>
      <c r="D26" s="51">
        <v>9000</v>
      </c>
    </row>
    <row r="27" spans="1:4" ht="12.75">
      <c r="A27" s="12" t="s">
        <v>233</v>
      </c>
      <c r="B27" s="12"/>
      <c r="C27" s="18">
        <f>SUM(C23:C26)</f>
        <v>41310.02</v>
      </c>
      <c r="D27" s="39">
        <f>SUM(D23:D26)</f>
        <v>49400</v>
      </c>
    </row>
    <row r="28" spans="1:4" ht="24.75" customHeight="1">
      <c r="A28" s="12" t="s">
        <v>234</v>
      </c>
      <c r="B28" s="12"/>
      <c r="C28" s="13"/>
      <c r="D28" s="51"/>
    </row>
    <row r="29" spans="1:4" ht="12.75">
      <c r="A29" s="12"/>
      <c r="B29" s="16" t="s">
        <v>235</v>
      </c>
      <c r="C29" s="20">
        <v>769.11</v>
      </c>
      <c r="D29" s="51">
        <v>7000</v>
      </c>
    </row>
    <row r="30" spans="1:4" ht="12.75">
      <c r="A30" s="12" t="s">
        <v>51</v>
      </c>
      <c r="B30" s="12"/>
      <c r="C30" s="18">
        <f>SUM(C29)</f>
        <v>769.11</v>
      </c>
      <c r="D30" s="39">
        <f>SUM(D29)</f>
        <v>7000</v>
      </c>
    </row>
    <row r="31" spans="1:4" ht="24" customHeight="1">
      <c r="A31" s="22" t="s">
        <v>52</v>
      </c>
      <c r="B31" s="5"/>
      <c r="C31" s="13"/>
      <c r="D31" s="51"/>
    </row>
    <row r="32" spans="1:4" ht="12.75">
      <c r="A32" s="23"/>
      <c r="B32" s="6" t="s">
        <v>236</v>
      </c>
      <c r="C32" s="13">
        <v>0</v>
      </c>
      <c r="D32" s="51">
        <v>1000</v>
      </c>
    </row>
    <row r="33" spans="1:4" ht="12.75">
      <c r="A33" s="23"/>
      <c r="B33" s="6" t="s">
        <v>237</v>
      </c>
      <c r="C33" s="17">
        <v>113500</v>
      </c>
      <c r="D33" s="51">
        <v>125000</v>
      </c>
    </row>
    <row r="34" spans="1:4" ht="12.75">
      <c r="A34" s="23"/>
      <c r="B34" s="6" t="s">
        <v>71</v>
      </c>
      <c r="C34" s="13">
        <v>0</v>
      </c>
      <c r="D34" s="51">
        <v>11000</v>
      </c>
    </row>
    <row r="35" spans="1:4" ht="12.75">
      <c r="A35" s="23"/>
      <c r="B35" s="6" t="s">
        <v>238</v>
      </c>
      <c r="C35" s="13">
        <v>0</v>
      </c>
      <c r="D35" s="51">
        <v>46000</v>
      </c>
    </row>
    <row r="36" spans="1:4" ht="12.75">
      <c r="A36" s="22" t="s">
        <v>53</v>
      </c>
      <c r="B36" s="5"/>
      <c r="C36" s="18">
        <f>SUM(C32:C35)</f>
        <v>113500</v>
      </c>
      <c r="D36" s="39">
        <f>SUM(D32:D35)</f>
        <v>183000</v>
      </c>
    </row>
    <row r="37" spans="1:4" ht="24.75" customHeight="1">
      <c r="A37" s="22" t="s">
        <v>54</v>
      </c>
      <c r="B37" s="5"/>
      <c r="C37" s="13"/>
      <c r="D37" s="51"/>
    </row>
    <row r="38" spans="1:4" ht="12.75">
      <c r="A38" s="23"/>
      <c r="B38" s="6" t="s">
        <v>69</v>
      </c>
      <c r="C38" s="13">
        <v>0</v>
      </c>
      <c r="D38" s="51">
        <v>0</v>
      </c>
    </row>
    <row r="39" spans="1:4" ht="12.75">
      <c r="A39" s="23"/>
      <c r="B39" s="6" t="s">
        <v>70</v>
      </c>
      <c r="C39" s="13">
        <v>0</v>
      </c>
      <c r="D39" s="51">
        <v>30000</v>
      </c>
    </row>
    <row r="40" spans="1:4" ht="12.75">
      <c r="A40" s="12" t="s">
        <v>55</v>
      </c>
      <c r="B40" s="12"/>
      <c r="C40" s="18">
        <f>SUM(C38:C39)</f>
        <v>0</v>
      </c>
      <c r="D40" s="39">
        <f>SUM(D38:D39)</f>
        <v>30000</v>
      </c>
    </row>
    <row r="41" spans="1:4" ht="25.5" customHeight="1">
      <c r="A41" s="12" t="s">
        <v>195</v>
      </c>
      <c r="B41" s="12"/>
      <c r="C41" s="13"/>
      <c r="D41" s="51"/>
    </row>
    <row r="42" spans="1:4" ht="12" customHeight="1">
      <c r="A42" s="23"/>
      <c r="B42" s="6" t="s">
        <v>75</v>
      </c>
      <c r="C42" s="17">
        <v>700</v>
      </c>
      <c r="D42" s="51">
        <v>4000</v>
      </c>
    </row>
    <row r="43" spans="1:4" ht="12.75">
      <c r="A43" s="12"/>
      <c r="B43" s="16" t="s">
        <v>196</v>
      </c>
      <c r="C43" s="17">
        <v>15245</v>
      </c>
      <c r="D43" s="51">
        <v>20000</v>
      </c>
    </row>
    <row r="44" spans="1:4" ht="12.75">
      <c r="A44" s="12"/>
      <c r="B44" s="16" t="s">
        <v>197</v>
      </c>
      <c r="C44" s="17">
        <v>1670</v>
      </c>
      <c r="D44" s="51">
        <v>0</v>
      </c>
    </row>
    <row r="45" spans="1:4" ht="12.75">
      <c r="A45" s="24"/>
      <c r="B45" s="6" t="s">
        <v>74</v>
      </c>
      <c r="C45" s="17">
        <v>1106.25</v>
      </c>
      <c r="D45" s="51">
        <v>1500</v>
      </c>
    </row>
    <row r="46" spans="1:4" ht="12.75">
      <c r="A46" s="12"/>
      <c r="B46" s="25" t="s">
        <v>198</v>
      </c>
      <c r="C46" s="17">
        <v>12873.5</v>
      </c>
      <c r="D46" s="53">
        <v>25000</v>
      </c>
    </row>
    <row r="47" spans="1:4" ht="12.75">
      <c r="A47" s="12"/>
      <c r="B47" s="16" t="s">
        <v>199</v>
      </c>
      <c r="C47" s="17">
        <v>2150</v>
      </c>
      <c r="D47" s="51">
        <v>3000</v>
      </c>
    </row>
    <row r="48" spans="1:4" ht="12.75">
      <c r="A48" s="24"/>
      <c r="B48" s="6" t="s">
        <v>72</v>
      </c>
      <c r="C48" s="17">
        <v>0</v>
      </c>
      <c r="D48" s="51">
        <v>2000</v>
      </c>
    </row>
    <row r="49" spans="1:4" ht="12.75">
      <c r="A49" s="24"/>
      <c r="B49" s="6" t="s">
        <v>73</v>
      </c>
      <c r="C49" s="17">
        <v>82.84</v>
      </c>
      <c r="D49" s="51">
        <v>500</v>
      </c>
    </row>
    <row r="50" spans="1:4" ht="12.75">
      <c r="A50" s="12" t="s">
        <v>200</v>
      </c>
      <c r="B50" s="12"/>
      <c r="C50" s="18">
        <f>SUM(C42:C49)</f>
        <v>33827.59</v>
      </c>
      <c r="D50" s="39">
        <f>SUM(D42:D49)</f>
        <v>56000</v>
      </c>
    </row>
    <row r="51" spans="1:4" ht="25.5" customHeight="1">
      <c r="A51" s="12" t="s">
        <v>201</v>
      </c>
      <c r="B51" s="12"/>
      <c r="C51" s="17"/>
      <c r="D51" s="51"/>
    </row>
    <row r="52" spans="1:4" ht="12.75">
      <c r="A52" s="12"/>
      <c r="B52" s="16" t="s">
        <v>202</v>
      </c>
      <c r="C52" s="17">
        <v>14693.95</v>
      </c>
      <c r="D52" s="51">
        <v>20000</v>
      </c>
    </row>
    <row r="53" spans="1:4" ht="12.75">
      <c r="A53" s="12"/>
      <c r="B53" s="16" t="s">
        <v>203</v>
      </c>
      <c r="C53" s="17">
        <v>735</v>
      </c>
      <c r="D53" s="51">
        <v>1500</v>
      </c>
    </row>
    <row r="54" spans="1:4" ht="12.75">
      <c r="A54" s="12"/>
      <c r="B54" s="16" t="s">
        <v>204</v>
      </c>
      <c r="C54" s="17">
        <v>1595</v>
      </c>
      <c r="D54" s="51">
        <v>2500</v>
      </c>
    </row>
    <row r="55" spans="1:4" ht="12.75">
      <c r="A55" s="24"/>
      <c r="B55" s="6" t="s">
        <v>76</v>
      </c>
      <c r="C55" s="17">
        <v>225</v>
      </c>
      <c r="D55" s="51">
        <v>800</v>
      </c>
    </row>
    <row r="56" spans="1:4" ht="12.75">
      <c r="A56" s="24"/>
      <c r="B56" s="6" t="s">
        <v>77</v>
      </c>
      <c r="C56" s="17">
        <v>1035</v>
      </c>
      <c r="D56" s="51">
        <v>0</v>
      </c>
    </row>
    <row r="57" spans="1:4" ht="12.75">
      <c r="A57" s="24"/>
      <c r="B57" s="16" t="s">
        <v>205</v>
      </c>
      <c r="C57" s="14">
        <v>20</v>
      </c>
      <c r="D57" s="51">
        <v>0</v>
      </c>
    </row>
    <row r="58" spans="1:4" ht="13.5" customHeight="1">
      <c r="A58" s="12" t="s">
        <v>206</v>
      </c>
      <c r="B58" s="12"/>
      <c r="C58" s="18">
        <f>SUM(C52:C57)</f>
        <v>18303.95</v>
      </c>
      <c r="D58" s="39">
        <f>SUM(D52:D57)</f>
        <v>24800</v>
      </c>
    </row>
    <row r="59" spans="1:4" ht="24.75" customHeight="1">
      <c r="A59" s="12" t="s">
        <v>58</v>
      </c>
      <c r="B59" s="29"/>
      <c r="C59" s="17"/>
      <c r="D59" s="39"/>
    </row>
    <row r="60" spans="1:4" ht="13.5" customHeight="1">
      <c r="A60" s="24"/>
      <c r="B60" s="6" t="s">
        <v>56</v>
      </c>
      <c r="C60" s="20">
        <v>144</v>
      </c>
      <c r="D60" s="51">
        <v>200</v>
      </c>
    </row>
    <row r="61" spans="1:4" ht="13.5" customHeight="1">
      <c r="A61" s="12" t="s">
        <v>59</v>
      </c>
      <c r="B61" s="5"/>
      <c r="C61" s="28">
        <f>SUM(C60)</f>
        <v>144</v>
      </c>
      <c r="D61" s="28">
        <f>SUM(D60)</f>
        <v>200</v>
      </c>
    </row>
    <row r="62" spans="1:4" ht="24" customHeight="1">
      <c r="A62" s="12" t="s">
        <v>57</v>
      </c>
      <c r="B62" s="5"/>
      <c r="C62" s="32">
        <v>400</v>
      </c>
      <c r="D62" s="32">
        <v>400</v>
      </c>
    </row>
    <row r="63" spans="1:4" ht="24" customHeight="1">
      <c r="A63" s="12" t="s">
        <v>60</v>
      </c>
      <c r="B63" s="29"/>
      <c r="C63" s="17"/>
      <c r="D63" s="39"/>
    </row>
    <row r="64" spans="1:4" ht="13.5" customHeight="1">
      <c r="A64" s="24"/>
      <c r="B64" s="6" t="s">
        <v>78</v>
      </c>
      <c r="C64" s="4">
        <v>0</v>
      </c>
      <c r="D64" s="51">
        <v>3200</v>
      </c>
    </row>
    <row r="65" spans="1:4" ht="13.5" customHeight="1">
      <c r="A65" s="24"/>
      <c r="B65" s="6" t="s">
        <v>79</v>
      </c>
      <c r="C65" s="20">
        <v>12722.22</v>
      </c>
      <c r="D65" s="51">
        <v>14500</v>
      </c>
    </row>
    <row r="66" spans="1:4" ht="13.5" customHeight="1">
      <c r="A66" s="3" t="s">
        <v>61</v>
      </c>
      <c r="B66" s="5"/>
      <c r="C66" s="28">
        <f>SUM(C64:C65)</f>
        <v>12722.22</v>
      </c>
      <c r="D66" s="28">
        <f>SUM(D64:D65)</f>
        <v>17700</v>
      </c>
    </row>
    <row r="67" spans="1:4" ht="24" customHeight="1">
      <c r="A67" s="12" t="s">
        <v>62</v>
      </c>
      <c r="B67" s="29"/>
      <c r="C67" s="17"/>
      <c r="D67" s="39"/>
    </row>
    <row r="68" spans="1:4" ht="13.5" customHeight="1">
      <c r="A68" s="24"/>
      <c r="B68" s="6" t="s">
        <v>64</v>
      </c>
      <c r="C68" s="33">
        <v>-58</v>
      </c>
      <c r="D68" s="51">
        <v>800</v>
      </c>
    </row>
    <row r="69" spans="1:4" ht="13.5" customHeight="1">
      <c r="A69" s="3" t="s">
        <v>63</v>
      </c>
      <c r="B69" s="5"/>
      <c r="C69" s="34">
        <f>SUM(C68)</f>
        <v>-58</v>
      </c>
      <c r="D69" s="30">
        <f>SUM(D68)</f>
        <v>800</v>
      </c>
    </row>
    <row r="70" spans="1:4" ht="24" customHeight="1">
      <c r="A70" s="12" t="s">
        <v>65</v>
      </c>
      <c r="B70" s="5"/>
      <c r="C70" s="17"/>
      <c r="D70" s="39"/>
    </row>
    <row r="71" spans="1:4" ht="13.5" customHeight="1">
      <c r="A71" s="3"/>
      <c r="B71" s="6" t="s">
        <v>0</v>
      </c>
      <c r="C71" s="17">
        <v>0</v>
      </c>
      <c r="D71" s="51">
        <v>100000</v>
      </c>
    </row>
    <row r="72" spans="1:4" ht="13.5" customHeight="1">
      <c r="A72" s="3"/>
      <c r="B72" s="6" t="s">
        <v>1</v>
      </c>
      <c r="C72" s="17">
        <v>100</v>
      </c>
      <c r="D72" s="39">
        <v>0</v>
      </c>
    </row>
    <row r="73" spans="1:4" ht="13.5" customHeight="1">
      <c r="A73" s="12" t="s">
        <v>66</v>
      </c>
      <c r="B73" s="5"/>
      <c r="C73" s="28">
        <f>SUM(C71:C72)</f>
        <v>100</v>
      </c>
      <c r="D73" s="28">
        <f>SUM(D71:D72)</f>
        <v>100000</v>
      </c>
    </row>
    <row r="74" spans="1:4" ht="24" customHeight="1">
      <c r="A74" s="24"/>
      <c r="B74" s="36" t="s">
        <v>207</v>
      </c>
      <c r="C74" s="17"/>
      <c r="D74" s="39"/>
    </row>
    <row r="75" spans="1:4" ht="24" customHeight="1">
      <c r="A75" s="3" t="s">
        <v>2</v>
      </c>
      <c r="B75" s="29"/>
      <c r="C75" s="18">
        <v>0</v>
      </c>
      <c r="D75" s="39">
        <v>92925</v>
      </c>
    </row>
    <row r="76" spans="1:4" ht="24" customHeight="1">
      <c r="A76" s="3" t="s">
        <v>3</v>
      </c>
      <c r="B76" s="29"/>
      <c r="C76" s="18">
        <v>0</v>
      </c>
      <c r="D76" s="39">
        <v>150000</v>
      </c>
    </row>
    <row r="77" spans="1:5" ht="24.75" customHeight="1">
      <c r="A77" s="57"/>
      <c r="B77" s="70" t="s">
        <v>10</v>
      </c>
      <c r="C77" s="71">
        <f>C7+C12+C16+C17+C21+C27+C50+C58+C61+C62+C66+C69+C73+C75+C76+C40+C36+C30</f>
        <v>770647.47</v>
      </c>
      <c r="D77" s="71">
        <f>D7+D12+D16+D17+D21+D27+D50+D58+D61+D62+D66+D69+D73+D75+D76+D40+D36+D30</f>
        <v>1416225</v>
      </c>
      <c r="E77" s="58"/>
    </row>
    <row r="78" spans="1:4" ht="25.5" customHeight="1">
      <c r="A78" s="11" t="s">
        <v>167</v>
      </c>
      <c r="B78" s="12"/>
      <c r="C78" s="17"/>
      <c r="D78" s="40"/>
    </row>
    <row r="79" spans="1:4" ht="25.5" customHeight="1">
      <c r="A79" s="12" t="s">
        <v>80</v>
      </c>
      <c r="B79" s="12"/>
      <c r="C79" s="18">
        <v>1875</v>
      </c>
      <c r="D79" s="39">
        <v>3750</v>
      </c>
    </row>
    <row r="80" spans="1:4" ht="24.75" customHeight="1">
      <c r="A80" s="12" t="s">
        <v>168</v>
      </c>
      <c r="B80" s="12"/>
      <c r="C80" s="17"/>
      <c r="D80" s="51"/>
    </row>
    <row r="81" spans="1:4" ht="12.75">
      <c r="A81" s="12"/>
      <c r="B81" s="16" t="s">
        <v>169</v>
      </c>
      <c r="C81" s="17">
        <v>32449.52</v>
      </c>
      <c r="D81" s="51">
        <v>67288</v>
      </c>
    </row>
    <row r="82" spans="1:4" ht="12.75">
      <c r="A82" s="12"/>
      <c r="B82" s="16" t="s">
        <v>170</v>
      </c>
      <c r="C82" s="17">
        <v>1609.08</v>
      </c>
      <c r="D82" s="51">
        <v>3500</v>
      </c>
    </row>
    <row r="83" spans="1:4" ht="12.75">
      <c r="A83" s="12" t="s">
        <v>171</v>
      </c>
      <c r="B83" s="12"/>
      <c r="C83" s="18">
        <f>SUM(C81:C82)</f>
        <v>34058.6</v>
      </c>
      <c r="D83" s="28">
        <f>SUM(D81:D82)</f>
        <v>70788</v>
      </c>
    </row>
    <row r="84" spans="1:4" ht="25.5" customHeight="1">
      <c r="A84" s="12" t="s">
        <v>172</v>
      </c>
      <c r="B84" s="12"/>
      <c r="C84" s="17"/>
      <c r="D84" s="51"/>
    </row>
    <row r="85" spans="1:4" ht="12.75">
      <c r="A85" s="12"/>
      <c r="B85" s="16" t="s">
        <v>173</v>
      </c>
      <c r="C85" s="17">
        <v>2339.86</v>
      </c>
      <c r="D85" s="51">
        <v>7000</v>
      </c>
    </row>
    <row r="86" spans="1:4" ht="12.75">
      <c r="A86" s="12"/>
      <c r="B86" s="16" t="s">
        <v>174</v>
      </c>
      <c r="C86" s="17">
        <v>2750</v>
      </c>
      <c r="D86" s="51">
        <v>3000</v>
      </c>
    </row>
    <row r="87" spans="1:4" ht="15" customHeight="1">
      <c r="A87" s="12"/>
      <c r="B87" s="16" t="s">
        <v>175</v>
      </c>
      <c r="C87" s="17">
        <v>130</v>
      </c>
      <c r="D87" s="51">
        <v>700</v>
      </c>
    </row>
    <row r="88" spans="1:4" ht="15" customHeight="1">
      <c r="A88" s="12"/>
      <c r="B88" s="16" t="s">
        <v>176</v>
      </c>
      <c r="C88" s="17">
        <v>54.69</v>
      </c>
      <c r="D88" s="51">
        <v>0</v>
      </c>
    </row>
    <row r="89" spans="1:4" ht="12.75">
      <c r="A89" s="12" t="s">
        <v>81</v>
      </c>
      <c r="B89" s="12"/>
      <c r="C89" s="18">
        <f>SUM(C85:C88)</f>
        <v>5274.55</v>
      </c>
      <c r="D89" s="28">
        <f>SUM(D85:D88)</f>
        <v>10700</v>
      </c>
    </row>
    <row r="90" spans="1:4" ht="25.5" customHeight="1">
      <c r="A90" s="12" t="s">
        <v>177</v>
      </c>
      <c r="B90" s="12"/>
      <c r="C90" s="17"/>
      <c r="D90" s="51"/>
    </row>
    <row r="91" spans="1:4" ht="12.75">
      <c r="A91" s="12"/>
      <c r="B91" s="16" t="s">
        <v>86</v>
      </c>
      <c r="C91" s="17">
        <v>3780.22</v>
      </c>
      <c r="D91" s="51">
        <v>5000</v>
      </c>
    </row>
    <row r="92" spans="1:4" ht="12.75">
      <c r="A92" s="12"/>
      <c r="B92" s="16" t="s">
        <v>178</v>
      </c>
      <c r="C92" s="17">
        <v>0</v>
      </c>
      <c r="D92" s="51">
        <v>100</v>
      </c>
    </row>
    <row r="93" spans="1:4" ht="12.75">
      <c r="A93" s="12" t="s">
        <v>179</v>
      </c>
      <c r="B93" s="12"/>
      <c r="C93" s="18">
        <f>SUM(C91:C92)</f>
        <v>3780.22</v>
      </c>
      <c r="D93" s="28">
        <f>SUM(D91:D92)</f>
        <v>5100</v>
      </c>
    </row>
    <row r="94" spans="1:4" ht="25.5" customHeight="1">
      <c r="A94" s="12" t="s">
        <v>180</v>
      </c>
      <c r="B94" s="12"/>
      <c r="C94" s="17"/>
      <c r="D94" s="51"/>
    </row>
    <row r="95" spans="1:4" ht="12.75">
      <c r="A95" s="12"/>
      <c r="B95" s="25" t="s">
        <v>181</v>
      </c>
      <c r="C95" s="26">
        <v>66341.05</v>
      </c>
      <c r="D95" s="51">
        <v>95000</v>
      </c>
    </row>
    <row r="96" spans="1:4" ht="12.75">
      <c r="A96" s="12" t="s">
        <v>182</v>
      </c>
      <c r="B96" s="42"/>
      <c r="C96" s="59">
        <f>SUM(C95)</f>
        <v>66341.05</v>
      </c>
      <c r="D96" s="39">
        <f>SUM(D95)</f>
        <v>95000</v>
      </c>
    </row>
    <row r="97" spans="1:4" ht="24.75" customHeight="1">
      <c r="A97" s="12" t="s">
        <v>82</v>
      </c>
      <c r="C97" s="18">
        <v>0</v>
      </c>
      <c r="D97" s="39">
        <v>500</v>
      </c>
    </row>
    <row r="98" spans="1:4" ht="25.5" customHeight="1">
      <c r="A98" s="12" t="s">
        <v>183</v>
      </c>
      <c r="B98" s="12"/>
      <c r="C98" s="17"/>
      <c r="D98" s="51"/>
    </row>
    <row r="99" spans="1:4" ht="12" customHeight="1">
      <c r="A99" s="31"/>
      <c r="B99" s="6" t="s">
        <v>83</v>
      </c>
      <c r="C99" s="17">
        <v>2067.08</v>
      </c>
      <c r="D99" s="51">
        <v>4500</v>
      </c>
    </row>
    <row r="100" spans="1:4" ht="12" customHeight="1">
      <c r="A100" s="31"/>
      <c r="B100" s="6" t="s">
        <v>84</v>
      </c>
      <c r="C100" s="17">
        <v>23463.64</v>
      </c>
      <c r="D100" s="51">
        <v>41500</v>
      </c>
    </row>
    <row r="101" spans="1:4" ht="12" customHeight="1">
      <c r="A101" s="31"/>
      <c r="B101" s="6" t="s">
        <v>85</v>
      </c>
      <c r="C101" s="17">
        <v>0</v>
      </c>
      <c r="D101" s="51">
        <v>11500</v>
      </c>
    </row>
    <row r="102" spans="1:4" ht="12.75">
      <c r="A102" s="12"/>
      <c r="B102" s="16" t="s">
        <v>184</v>
      </c>
      <c r="C102" s="17">
        <v>9172.41</v>
      </c>
      <c r="D102" s="51">
        <v>18000</v>
      </c>
    </row>
    <row r="103" spans="1:4" ht="12.75">
      <c r="A103" s="12"/>
      <c r="B103" s="16" t="s">
        <v>185</v>
      </c>
      <c r="C103" s="17">
        <v>532.62</v>
      </c>
      <c r="D103" s="51">
        <v>1100</v>
      </c>
    </row>
    <row r="104" spans="1:4" ht="12.75">
      <c r="A104" s="12"/>
      <c r="B104" s="16" t="s">
        <v>87</v>
      </c>
      <c r="C104" s="17">
        <v>2963.65</v>
      </c>
      <c r="D104" s="51">
        <v>2500</v>
      </c>
    </row>
    <row r="105" spans="1:4" ht="12.75">
      <c r="A105" s="12"/>
      <c r="B105" s="16" t="s">
        <v>186</v>
      </c>
      <c r="C105" s="17">
        <v>1119.63</v>
      </c>
      <c r="D105" s="51">
        <v>2000</v>
      </c>
    </row>
    <row r="106" spans="1:4" ht="12.75">
      <c r="A106" s="12"/>
      <c r="B106" s="16" t="s">
        <v>187</v>
      </c>
      <c r="C106" s="17">
        <v>37.62</v>
      </c>
      <c r="D106" s="51">
        <v>1000</v>
      </c>
    </row>
    <row r="107" spans="1:4" ht="12.75">
      <c r="A107" s="12"/>
      <c r="B107" s="16" t="s">
        <v>88</v>
      </c>
      <c r="C107" s="17">
        <v>16</v>
      </c>
      <c r="D107" s="51">
        <v>0</v>
      </c>
    </row>
    <row r="108" spans="1:4" ht="12.75">
      <c r="A108" s="12"/>
      <c r="B108" s="16" t="s">
        <v>188</v>
      </c>
      <c r="C108" s="17">
        <v>22</v>
      </c>
      <c r="D108" s="51">
        <v>0</v>
      </c>
    </row>
    <row r="109" spans="1:4" ht="12.75">
      <c r="A109" s="12"/>
      <c r="B109" s="16" t="s">
        <v>189</v>
      </c>
      <c r="C109" s="17">
        <v>3089.9</v>
      </c>
      <c r="D109" s="51">
        <v>3000</v>
      </c>
    </row>
    <row r="110" spans="1:4" ht="12.75">
      <c r="A110" s="12"/>
      <c r="B110" s="16" t="s">
        <v>190</v>
      </c>
      <c r="C110" s="17">
        <v>26525.62</v>
      </c>
      <c r="D110" s="51">
        <v>27000</v>
      </c>
    </row>
    <row r="111" spans="1:4" ht="12.75">
      <c r="A111" s="12"/>
      <c r="B111" s="16" t="s">
        <v>191</v>
      </c>
      <c r="C111" s="17">
        <v>3031</v>
      </c>
      <c r="D111" s="51">
        <v>3500</v>
      </c>
    </row>
    <row r="112" spans="1:4" ht="12.75">
      <c r="A112" s="12"/>
      <c r="B112" s="16" t="s">
        <v>192</v>
      </c>
      <c r="C112" s="17">
        <v>707.15</v>
      </c>
      <c r="D112" s="51">
        <v>1000</v>
      </c>
    </row>
    <row r="113" spans="1:4" ht="12.75">
      <c r="A113" s="31"/>
      <c r="B113" s="6" t="s">
        <v>89</v>
      </c>
      <c r="C113" s="17">
        <v>1114.8</v>
      </c>
      <c r="D113" s="51">
        <v>6000</v>
      </c>
    </row>
    <row r="114" spans="1:4" ht="12.75">
      <c r="A114" s="31"/>
      <c r="B114" s="6" t="s">
        <v>90</v>
      </c>
      <c r="C114" s="17">
        <v>50</v>
      </c>
      <c r="D114" s="51">
        <v>0</v>
      </c>
    </row>
    <row r="115" spans="1:4" ht="12.75">
      <c r="A115" s="12" t="s">
        <v>193</v>
      </c>
      <c r="B115" s="12"/>
      <c r="C115" s="18">
        <f>SUM(C99:C114)</f>
        <v>73913.12000000001</v>
      </c>
      <c r="D115" s="28">
        <f>SUM(D99:D114)</f>
        <v>122600</v>
      </c>
    </row>
    <row r="116" spans="1:4" ht="24.75" customHeight="1">
      <c r="A116" s="12" t="s">
        <v>91</v>
      </c>
      <c r="B116" s="12"/>
      <c r="C116" s="17"/>
      <c r="D116" s="51"/>
    </row>
    <row r="117" spans="1:4" ht="12.75">
      <c r="A117" s="31"/>
      <c r="B117" s="6" t="s">
        <v>92</v>
      </c>
      <c r="C117" s="17">
        <v>0</v>
      </c>
      <c r="D117" s="51">
        <v>500</v>
      </c>
    </row>
    <row r="118" spans="1:4" ht="12.75">
      <c r="A118" s="31"/>
      <c r="B118" s="6" t="s">
        <v>93</v>
      </c>
      <c r="C118" s="17">
        <v>239</v>
      </c>
      <c r="D118" s="51">
        <v>500</v>
      </c>
    </row>
    <row r="119" spans="1:4" ht="12.75">
      <c r="A119" s="12"/>
      <c r="B119" s="16" t="s">
        <v>194</v>
      </c>
      <c r="C119" s="17">
        <v>3800</v>
      </c>
      <c r="D119" s="51">
        <v>1000</v>
      </c>
    </row>
    <row r="120" spans="1:4" ht="12.75">
      <c r="A120" s="31"/>
      <c r="B120" s="6" t="s">
        <v>94</v>
      </c>
      <c r="C120" s="17">
        <v>0</v>
      </c>
      <c r="D120" s="51">
        <v>500</v>
      </c>
    </row>
    <row r="121" spans="1:4" ht="12.75">
      <c r="A121" s="12" t="s">
        <v>146</v>
      </c>
      <c r="B121" s="12"/>
      <c r="C121" s="18">
        <f>SUM(C117:C120)</f>
        <v>4039</v>
      </c>
      <c r="D121" s="28">
        <f>SUM(D117:D120)</f>
        <v>2500</v>
      </c>
    </row>
    <row r="122" spans="1:4" ht="24.75" customHeight="1">
      <c r="A122" s="5" t="s">
        <v>4</v>
      </c>
      <c r="B122" s="5"/>
      <c r="C122" s="18">
        <v>9624.5</v>
      </c>
      <c r="D122" s="39">
        <v>13000</v>
      </c>
    </row>
    <row r="123" spans="1:4" ht="25.5" customHeight="1">
      <c r="A123" s="12" t="s">
        <v>147</v>
      </c>
      <c r="B123" s="12"/>
      <c r="C123" s="17"/>
      <c r="D123" s="51"/>
    </row>
    <row r="124" spans="1:4" ht="12.75">
      <c r="A124" s="12"/>
      <c r="B124" s="16" t="s">
        <v>148</v>
      </c>
      <c r="C124" s="17">
        <v>15693.71</v>
      </c>
      <c r="D124" s="65" t="s">
        <v>68</v>
      </c>
    </row>
    <row r="125" spans="1:4" ht="12.75">
      <c r="A125" s="12"/>
      <c r="B125" s="16" t="s">
        <v>149</v>
      </c>
      <c r="C125" s="17">
        <v>4847.98</v>
      </c>
      <c r="D125" s="51">
        <v>2000</v>
      </c>
    </row>
    <row r="126" spans="1:4" ht="12.75">
      <c r="A126" s="12"/>
      <c r="B126" s="16" t="s">
        <v>150</v>
      </c>
      <c r="C126" s="17">
        <v>527.22</v>
      </c>
      <c r="D126" s="51">
        <v>2500</v>
      </c>
    </row>
    <row r="127" spans="1:4" ht="12.75">
      <c r="A127" s="31"/>
      <c r="B127" s="6" t="s">
        <v>95</v>
      </c>
      <c r="C127" s="17">
        <v>0</v>
      </c>
      <c r="D127" s="51">
        <v>2000</v>
      </c>
    </row>
    <row r="128" spans="1:4" ht="12.75">
      <c r="A128" s="31"/>
      <c r="B128" s="6" t="s">
        <v>96</v>
      </c>
      <c r="C128" s="17">
        <v>0</v>
      </c>
      <c r="D128" s="51">
        <v>0</v>
      </c>
    </row>
    <row r="129" spans="1:4" ht="12.75">
      <c r="A129" s="12"/>
      <c r="B129" s="16" t="s">
        <v>151</v>
      </c>
      <c r="C129" s="17">
        <v>3389.86</v>
      </c>
      <c r="D129" s="51">
        <v>5500</v>
      </c>
    </row>
    <row r="130" spans="1:4" ht="12.75">
      <c r="A130" s="12"/>
      <c r="B130" s="16" t="s">
        <v>152</v>
      </c>
      <c r="C130" s="17">
        <v>6958.5</v>
      </c>
      <c r="D130" s="51">
        <v>12000</v>
      </c>
    </row>
    <row r="131" spans="1:4" ht="12.75">
      <c r="A131" s="12"/>
      <c r="B131" s="16" t="s">
        <v>153</v>
      </c>
      <c r="C131" s="17">
        <v>900</v>
      </c>
      <c r="D131" s="53">
        <v>2000</v>
      </c>
    </row>
    <row r="132" spans="1:4" ht="12.75">
      <c r="A132" s="31"/>
      <c r="B132" s="6" t="s">
        <v>97</v>
      </c>
      <c r="C132" s="17">
        <v>220</v>
      </c>
      <c r="D132" s="53">
        <v>6500</v>
      </c>
    </row>
    <row r="133" spans="1:4" ht="12.75">
      <c r="A133" s="31"/>
      <c r="B133" s="6" t="s">
        <v>99</v>
      </c>
      <c r="C133" s="17">
        <v>0</v>
      </c>
      <c r="D133" s="53">
        <v>0</v>
      </c>
    </row>
    <row r="134" spans="1:4" ht="12.75">
      <c r="A134" s="31"/>
      <c r="B134" s="6" t="s">
        <v>98</v>
      </c>
      <c r="C134" s="17">
        <v>0</v>
      </c>
      <c r="D134" s="53">
        <v>0</v>
      </c>
    </row>
    <row r="135" spans="1:4" ht="12.75">
      <c r="A135" s="12" t="s">
        <v>154</v>
      </c>
      <c r="B135" s="12"/>
      <c r="C135" s="18">
        <f>SUM(C124:C134)</f>
        <v>32537.27</v>
      </c>
      <c r="D135" s="28">
        <f>SUM(D124:D134)</f>
        <v>32500</v>
      </c>
    </row>
    <row r="136" spans="1:3" ht="25.5" customHeight="1">
      <c r="A136" s="12" t="s">
        <v>155</v>
      </c>
      <c r="B136" s="12"/>
      <c r="C136" s="17"/>
    </row>
    <row r="137" spans="1:4" ht="12.75">
      <c r="A137" s="12"/>
      <c r="B137" s="16" t="s">
        <v>156</v>
      </c>
      <c r="C137" s="17">
        <v>7803.08</v>
      </c>
      <c r="D137" s="53">
        <v>15000</v>
      </c>
    </row>
    <row r="138" spans="1:4" ht="12.75">
      <c r="A138" s="31"/>
      <c r="B138" s="6" t="s">
        <v>24</v>
      </c>
      <c r="C138" s="17">
        <v>0</v>
      </c>
      <c r="D138" s="53">
        <v>7000</v>
      </c>
    </row>
    <row r="139" spans="1:4" ht="12.75">
      <c r="A139" s="31"/>
      <c r="B139" s="41" t="s">
        <v>25</v>
      </c>
      <c r="C139" s="17">
        <v>0</v>
      </c>
      <c r="D139" s="53">
        <v>46000</v>
      </c>
    </row>
    <row r="140" spans="1:4" ht="12.75">
      <c r="A140" s="31"/>
      <c r="B140" s="6" t="s">
        <v>26</v>
      </c>
      <c r="C140" s="17">
        <v>0</v>
      </c>
      <c r="D140" s="53">
        <v>0</v>
      </c>
    </row>
    <row r="141" spans="1:4" ht="12.75">
      <c r="A141" s="31"/>
      <c r="B141" s="6" t="s">
        <v>27</v>
      </c>
      <c r="C141" s="17">
        <v>40000</v>
      </c>
      <c r="D141" s="53">
        <v>80000</v>
      </c>
    </row>
    <row r="142" spans="1:4" ht="12.75" customHeight="1">
      <c r="A142" s="12" t="s">
        <v>157</v>
      </c>
      <c r="B142" s="12"/>
      <c r="C142" s="18">
        <f>SUM(C137:C141)</f>
        <v>47803.08</v>
      </c>
      <c r="D142" s="28">
        <f>SUM(D137:D141)</f>
        <v>148000</v>
      </c>
    </row>
    <row r="143" spans="1:3" ht="22.5" customHeight="1">
      <c r="A143" s="12" t="s">
        <v>158</v>
      </c>
      <c r="B143" s="12"/>
      <c r="C143" s="17"/>
    </row>
    <row r="144" spans="1:4" ht="15.75" customHeight="1">
      <c r="A144" s="31"/>
      <c r="B144" s="6" t="s">
        <v>28</v>
      </c>
      <c r="C144" s="17">
        <v>0</v>
      </c>
      <c r="D144" s="53">
        <v>500</v>
      </c>
    </row>
    <row r="145" spans="1:4" ht="12.75">
      <c r="A145" s="12"/>
      <c r="B145" s="16" t="s">
        <v>159</v>
      </c>
      <c r="C145" s="17">
        <v>8299.05</v>
      </c>
      <c r="D145" s="53">
        <v>15000</v>
      </c>
    </row>
    <row r="146" spans="1:4" ht="12.75">
      <c r="A146" s="12" t="s">
        <v>160</v>
      </c>
      <c r="B146" s="12"/>
      <c r="C146" s="18">
        <f>SUM(C144:C145)</f>
        <v>8299.05</v>
      </c>
      <c r="D146" s="28">
        <f>SUM(D144:D145)</f>
        <v>15500</v>
      </c>
    </row>
    <row r="147" spans="1:3" ht="25.5" customHeight="1">
      <c r="A147" s="12" t="s">
        <v>161</v>
      </c>
      <c r="B147" s="12"/>
      <c r="C147" s="17"/>
    </row>
    <row r="148" spans="1:4" ht="12.75">
      <c r="A148" s="12"/>
      <c r="B148" s="16" t="s">
        <v>30</v>
      </c>
      <c r="C148" s="17">
        <v>21995.13</v>
      </c>
      <c r="D148" s="47">
        <v>35000</v>
      </c>
    </row>
    <row r="149" spans="1:4" ht="12.75">
      <c r="A149" s="42"/>
      <c r="B149" s="25" t="s">
        <v>162</v>
      </c>
      <c r="C149" s="27">
        <v>2300</v>
      </c>
      <c r="D149" s="54">
        <v>3000</v>
      </c>
    </row>
    <row r="150" spans="1:4" ht="12.75">
      <c r="A150" s="60"/>
      <c r="B150" s="41" t="s">
        <v>29</v>
      </c>
      <c r="C150" s="27">
        <v>2573.92</v>
      </c>
      <c r="D150" s="54">
        <v>25000</v>
      </c>
    </row>
    <row r="151" spans="1:4" ht="12.75">
      <c r="A151" s="42"/>
      <c r="B151" s="25" t="s">
        <v>163</v>
      </c>
      <c r="C151" s="27">
        <v>24882.39</v>
      </c>
      <c r="D151" s="54">
        <v>20000</v>
      </c>
    </row>
    <row r="152" spans="1:4" ht="12.75">
      <c r="A152" s="42"/>
      <c r="B152" s="25" t="s">
        <v>164</v>
      </c>
      <c r="C152" s="27">
        <v>6986.25</v>
      </c>
      <c r="D152" s="54">
        <v>5000</v>
      </c>
    </row>
    <row r="153" spans="1:4" ht="12.75">
      <c r="A153" s="12" t="s">
        <v>165</v>
      </c>
      <c r="B153" s="12"/>
      <c r="C153" s="18">
        <f>SUM(C148:C152)</f>
        <v>58737.69</v>
      </c>
      <c r="D153" s="28">
        <f>SUM(D148:D152)</f>
        <v>88000</v>
      </c>
    </row>
    <row r="154" spans="1:4" ht="24.75" customHeight="1">
      <c r="A154" s="12" t="s">
        <v>5</v>
      </c>
      <c r="B154" s="12"/>
      <c r="C154" s="18">
        <v>90</v>
      </c>
      <c r="D154" s="38">
        <v>500</v>
      </c>
    </row>
    <row r="155" spans="1:4" ht="24.75" customHeight="1">
      <c r="A155" s="12" t="s">
        <v>7</v>
      </c>
      <c r="B155" s="29"/>
      <c r="C155" s="17"/>
      <c r="D155" s="38"/>
    </row>
    <row r="156" spans="1:4" ht="12.75">
      <c r="A156" s="31"/>
      <c r="B156" s="6" t="s">
        <v>166</v>
      </c>
      <c r="C156" s="14">
        <v>120</v>
      </c>
      <c r="D156" s="14">
        <v>1500</v>
      </c>
    </row>
    <row r="157" spans="1:4" ht="12.75">
      <c r="A157" s="12" t="s">
        <v>8</v>
      </c>
      <c r="B157" s="6"/>
      <c r="C157" s="18">
        <f>SUM(C156)</f>
        <v>120</v>
      </c>
      <c r="D157" s="38">
        <f>SUM(D156)</f>
        <v>1500</v>
      </c>
    </row>
    <row r="158" spans="1:4" ht="24" customHeight="1">
      <c r="A158" s="12" t="s">
        <v>6</v>
      </c>
      <c r="B158" s="29"/>
      <c r="C158" s="17"/>
      <c r="D158" s="38"/>
    </row>
    <row r="159" spans="1:4" ht="12.75">
      <c r="A159" s="31"/>
      <c r="B159" s="6" t="s">
        <v>31</v>
      </c>
      <c r="C159" s="17">
        <v>1000</v>
      </c>
      <c r="D159" s="47">
        <v>1000</v>
      </c>
    </row>
    <row r="160" spans="1:4" ht="12.75">
      <c r="A160" s="31"/>
      <c r="B160" s="6" t="s">
        <v>109</v>
      </c>
      <c r="C160" s="17">
        <v>1000</v>
      </c>
      <c r="D160" s="47">
        <v>1000</v>
      </c>
    </row>
    <row r="161" spans="1:4" ht="12.75">
      <c r="A161" s="12" t="s">
        <v>9</v>
      </c>
      <c r="B161" s="29"/>
      <c r="C161" s="18">
        <f>SUM(C159:C160)</f>
        <v>2000</v>
      </c>
      <c r="D161" s="28">
        <f>SUM(D159:D160)</f>
        <v>2000</v>
      </c>
    </row>
    <row r="162" spans="1:3" ht="25.5" customHeight="1">
      <c r="A162" s="12" t="s">
        <v>110</v>
      </c>
      <c r="B162" s="12"/>
      <c r="C162" s="17"/>
    </row>
    <row r="163" spans="1:4" ht="12.75">
      <c r="A163" s="12"/>
      <c r="B163" s="16" t="s">
        <v>111</v>
      </c>
      <c r="C163" s="17">
        <v>795.5</v>
      </c>
      <c r="D163" s="47">
        <v>1200</v>
      </c>
    </row>
    <row r="164" spans="1:4" ht="12.75">
      <c r="A164" s="31"/>
      <c r="B164" s="6" t="s">
        <v>32</v>
      </c>
      <c r="C164" s="17">
        <v>0</v>
      </c>
      <c r="D164" s="47">
        <v>900</v>
      </c>
    </row>
    <row r="165" spans="1:4" ht="12.75">
      <c r="A165" s="31"/>
      <c r="B165" s="6" t="s">
        <v>33</v>
      </c>
      <c r="C165" s="17">
        <v>111</v>
      </c>
      <c r="D165" s="47">
        <v>500</v>
      </c>
    </row>
    <row r="166" spans="1:4" ht="12.75">
      <c r="A166" s="12" t="s">
        <v>112</v>
      </c>
      <c r="B166" s="12"/>
      <c r="C166" s="18">
        <f>SUM(C163:C165)</f>
        <v>906.5</v>
      </c>
      <c r="D166" s="28">
        <f>SUM(D163:D165)</f>
        <v>2600</v>
      </c>
    </row>
    <row r="167" spans="1:3" ht="25.5" customHeight="1">
      <c r="A167" s="12" t="s">
        <v>113</v>
      </c>
      <c r="B167" s="12"/>
      <c r="C167" s="17"/>
    </row>
    <row r="168" spans="1:4" ht="12.75">
      <c r="A168" s="12"/>
      <c r="B168" s="16" t="s">
        <v>114</v>
      </c>
      <c r="C168" s="17">
        <v>4023.62</v>
      </c>
      <c r="D168" s="65" t="s">
        <v>68</v>
      </c>
    </row>
    <row r="169" spans="1:4" ht="12.75">
      <c r="A169" s="12"/>
      <c r="B169" s="16" t="s">
        <v>115</v>
      </c>
      <c r="C169" s="17">
        <v>2540.52</v>
      </c>
      <c r="D169" s="65" t="s">
        <v>68</v>
      </c>
    </row>
    <row r="170" spans="1:4" ht="12.75">
      <c r="A170" s="12"/>
      <c r="B170" s="16" t="s">
        <v>116</v>
      </c>
      <c r="C170" s="17">
        <v>2001.18</v>
      </c>
      <c r="D170" s="65" t="s">
        <v>68</v>
      </c>
    </row>
    <row r="171" spans="1:4" ht="12.75">
      <c r="A171" s="12"/>
      <c r="B171" s="16" t="s">
        <v>117</v>
      </c>
      <c r="C171" s="17">
        <v>7792.22</v>
      </c>
      <c r="D171" s="65" t="s">
        <v>68</v>
      </c>
    </row>
    <row r="172" spans="1:4" ht="12.75">
      <c r="A172" s="12" t="s">
        <v>34</v>
      </c>
      <c r="B172" s="12"/>
      <c r="C172" s="18">
        <f>SUM(C168:C171)</f>
        <v>16357.54</v>
      </c>
      <c r="D172" s="38">
        <v>164092</v>
      </c>
    </row>
    <row r="173" spans="1:3" ht="25.5" customHeight="1">
      <c r="A173" s="12" t="s">
        <v>118</v>
      </c>
      <c r="B173" s="12"/>
      <c r="C173" s="17"/>
    </row>
    <row r="174" spans="1:4" ht="12.75">
      <c r="A174" s="12"/>
      <c r="B174" s="16" t="s">
        <v>119</v>
      </c>
      <c r="C174" s="17">
        <v>23986.17</v>
      </c>
      <c r="D174" s="65" t="s">
        <v>68</v>
      </c>
    </row>
    <row r="175" spans="1:4" ht="12.75">
      <c r="A175" s="31"/>
      <c r="B175" s="6" t="s">
        <v>35</v>
      </c>
      <c r="C175" s="17">
        <v>117.15</v>
      </c>
      <c r="D175" s="47">
        <v>1500</v>
      </c>
    </row>
    <row r="176" spans="1:4" ht="12.75">
      <c r="A176" s="31"/>
      <c r="B176" s="6" t="s">
        <v>36</v>
      </c>
      <c r="C176" s="17">
        <v>0</v>
      </c>
      <c r="D176" s="47">
        <v>5000</v>
      </c>
    </row>
    <row r="177" spans="1:4" ht="12.75">
      <c r="A177" s="12" t="s">
        <v>120</v>
      </c>
      <c r="B177" s="12"/>
      <c r="C177" s="18">
        <f>SUM(C174:C176)</f>
        <v>24103.32</v>
      </c>
      <c r="D177" s="28">
        <f>SUM(D174:D176)</f>
        <v>6500</v>
      </c>
    </row>
    <row r="178" spans="1:3" ht="25.5" customHeight="1">
      <c r="A178" s="12" t="s">
        <v>121</v>
      </c>
      <c r="B178" s="12"/>
      <c r="C178" s="17"/>
    </row>
    <row r="179" spans="1:4" ht="12.75">
      <c r="A179" s="12"/>
      <c r="B179" s="16" t="s">
        <v>122</v>
      </c>
      <c r="C179" s="17">
        <v>4578.91</v>
      </c>
      <c r="D179" s="65" t="s">
        <v>68</v>
      </c>
    </row>
    <row r="180" spans="1:4" ht="12.75">
      <c r="A180" s="31"/>
      <c r="B180" s="6" t="s">
        <v>37</v>
      </c>
      <c r="C180" s="17">
        <v>0</v>
      </c>
      <c r="D180" s="47">
        <v>10000</v>
      </c>
    </row>
    <row r="181" spans="1:4" ht="12.75">
      <c r="A181" s="12" t="s">
        <v>123</v>
      </c>
      <c r="B181" s="12"/>
      <c r="C181" s="18">
        <f>SUM(C179:C180)</f>
        <v>4578.91</v>
      </c>
      <c r="D181" s="28">
        <f>SUM(D179:D180)</f>
        <v>10000</v>
      </c>
    </row>
    <row r="182" spans="1:3" ht="25.5" customHeight="1">
      <c r="A182" s="12" t="s">
        <v>124</v>
      </c>
      <c r="B182" s="12"/>
      <c r="C182" s="17"/>
    </row>
    <row r="183" spans="1:4" ht="12.75">
      <c r="A183" s="12"/>
      <c r="B183" s="16" t="s">
        <v>125</v>
      </c>
      <c r="C183" s="17">
        <v>1113.4</v>
      </c>
      <c r="D183" s="47">
        <v>5000</v>
      </c>
    </row>
    <row r="184" spans="1:4" ht="12.75">
      <c r="A184" s="31"/>
      <c r="B184" s="6" t="s">
        <v>38</v>
      </c>
      <c r="C184" s="17">
        <v>0</v>
      </c>
      <c r="D184" s="47">
        <v>1000</v>
      </c>
    </row>
    <row r="185" spans="1:4" ht="12.75">
      <c r="A185" s="12" t="s">
        <v>126</v>
      </c>
      <c r="B185" s="12"/>
      <c r="C185" s="28">
        <f>SUM(C183:C184)</f>
        <v>1113.4</v>
      </c>
      <c r="D185" s="28">
        <f>SUM(D183:D184)</f>
        <v>6000</v>
      </c>
    </row>
    <row r="186" spans="1:3" ht="25.5" customHeight="1">
      <c r="A186" s="12" t="s">
        <v>127</v>
      </c>
      <c r="B186" s="12"/>
      <c r="C186" s="17"/>
    </row>
    <row r="187" spans="1:4" ht="12.75">
      <c r="A187" s="12"/>
      <c r="B187" s="16" t="s">
        <v>128</v>
      </c>
      <c r="C187" s="17">
        <v>2100.36</v>
      </c>
      <c r="D187" s="47">
        <v>5000</v>
      </c>
    </row>
    <row r="188" spans="1:4" ht="12.75">
      <c r="A188" s="31"/>
      <c r="B188" s="6" t="s">
        <v>39</v>
      </c>
      <c r="C188" s="17">
        <v>2583.56</v>
      </c>
      <c r="D188" s="47">
        <v>5000</v>
      </c>
    </row>
    <row r="189" spans="1:4" ht="12.75">
      <c r="A189" s="31"/>
      <c r="B189" s="6" t="s">
        <v>40</v>
      </c>
      <c r="C189" s="17">
        <v>0</v>
      </c>
      <c r="D189" s="47">
        <v>60000</v>
      </c>
    </row>
    <row r="190" spans="1:4" ht="12.75">
      <c r="A190" s="12" t="s">
        <v>129</v>
      </c>
      <c r="B190" s="12"/>
      <c r="C190" s="18">
        <f>SUM(C187:C189)</f>
        <v>4683.92</v>
      </c>
      <c r="D190" s="28">
        <f>SUM(D187:D189)</f>
        <v>70000</v>
      </c>
    </row>
    <row r="191" spans="1:3" ht="25.5" customHeight="1">
      <c r="A191" s="12" t="s">
        <v>130</v>
      </c>
      <c r="B191" s="12"/>
      <c r="C191" s="17"/>
    </row>
    <row r="192" spans="1:4" ht="12.75">
      <c r="A192" s="12"/>
      <c r="B192" s="16" t="s">
        <v>131</v>
      </c>
      <c r="C192" s="17">
        <v>5204.59</v>
      </c>
      <c r="D192" s="64" t="s">
        <v>67</v>
      </c>
    </row>
    <row r="193" spans="1:4" ht="12.75">
      <c r="A193" s="12"/>
      <c r="B193" s="16" t="s">
        <v>132</v>
      </c>
      <c r="C193" s="17">
        <v>2218.18</v>
      </c>
      <c r="D193" s="47">
        <v>11000</v>
      </c>
    </row>
    <row r="194" spans="1:4" ht="12.75">
      <c r="A194" s="12"/>
      <c r="B194" s="16" t="s">
        <v>133</v>
      </c>
      <c r="C194" s="17">
        <v>5358.55</v>
      </c>
      <c r="D194" s="47">
        <v>10000</v>
      </c>
    </row>
    <row r="195" spans="1:4" ht="12.75">
      <c r="A195" s="12"/>
      <c r="B195" s="16" t="s">
        <v>134</v>
      </c>
      <c r="C195" s="17">
        <v>1289.12</v>
      </c>
      <c r="D195" s="47">
        <v>6000</v>
      </c>
    </row>
    <row r="196" spans="1:4" ht="12.75">
      <c r="A196" s="31"/>
      <c r="B196" s="6" t="s">
        <v>41</v>
      </c>
      <c r="C196" s="17">
        <v>0</v>
      </c>
      <c r="D196" s="47">
        <v>0</v>
      </c>
    </row>
    <row r="197" spans="1:4" ht="12.75">
      <c r="A197" s="12" t="s">
        <v>135</v>
      </c>
      <c r="B197" s="12"/>
      <c r="C197" s="18">
        <f>SUM(C192:C196)</f>
        <v>14070.439999999999</v>
      </c>
      <c r="D197" s="28">
        <f>SUM(D192:D196)</f>
        <v>27000</v>
      </c>
    </row>
    <row r="198" spans="1:3" ht="25.5" customHeight="1">
      <c r="A198" s="12" t="s">
        <v>136</v>
      </c>
      <c r="B198" s="12"/>
      <c r="C198" s="17"/>
    </row>
    <row r="199" spans="1:4" ht="12.75">
      <c r="A199" s="12"/>
      <c r="B199" s="16" t="s">
        <v>137</v>
      </c>
      <c r="C199" s="17">
        <v>2225.07</v>
      </c>
      <c r="D199" s="64" t="s">
        <v>67</v>
      </c>
    </row>
    <row r="200" spans="1:4" ht="12.75">
      <c r="A200" s="12"/>
      <c r="B200" s="16" t="s">
        <v>138</v>
      </c>
      <c r="C200" s="17">
        <v>3259.7</v>
      </c>
      <c r="D200" s="47">
        <v>14000</v>
      </c>
    </row>
    <row r="201" spans="1:4" ht="12.75">
      <c r="A201" s="12"/>
      <c r="B201" s="16" t="s">
        <v>139</v>
      </c>
      <c r="C201" s="17">
        <v>393.9</v>
      </c>
      <c r="D201" s="47">
        <v>500</v>
      </c>
    </row>
    <row r="202" spans="1:4" ht="12.75">
      <c r="A202" s="12"/>
      <c r="B202" s="16" t="s">
        <v>140</v>
      </c>
      <c r="C202" s="17">
        <v>50</v>
      </c>
      <c r="D202" s="47">
        <v>125000</v>
      </c>
    </row>
    <row r="203" spans="1:4" ht="12.75">
      <c r="A203" s="12"/>
      <c r="B203" s="16" t="s">
        <v>141</v>
      </c>
      <c r="C203" s="17">
        <v>0</v>
      </c>
      <c r="D203" s="54">
        <v>215000</v>
      </c>
    </row>
    <row r="204" spans="1:4" ht="12.75">
      <c r="A204" s="12" t="s">
        <v>142</v>
      </c>
      <c r="B204" s="12"/>
      <c r="C204" s="18">
        <f>SUM(C199:C203)</f>
        <v>5928.67</v>
      </c>
      <c r="D204" s="28">
        <f>SUM(D199:D203)</f>
        <v>354500</v>
      </c>
    </row>
    <row r="205" spans="1:3" ht="25.5" customHeight="1">
      <c r="A205" s="12" t="s">
        <v>143</v>
      </c>
      <c r="B205" s="12"/>
      <c r="C205" s="17"/>
    </row>
    <row r="206" spans="1:4" ht="12.75">
      <c r="A206" s="12"/>
      <c r="B206" s="16" t="s">
        <v>144</v>
      </c>
      <c r="C206" s="17">
        <v>4167.84</v>
      </c>
      <c r="D206" s="64" t="s">
        <v>67</v>
      </c>
    </row>
    <row r="207" spans="1:4" ht="12.75">
      <c r="A207" s="31"/>
      <c r="B207" s="16" t="s">
        <v>145</v>
      </c>
      <c r="C207" s="17">
        <v>8394.53</v>
      </c>
      <c r="D207" s="47">
        <v>7000</v>
      </c>
    </row>
    <row r="208" spans="1:4" ht="12.75">
      <c r="A208" s="31"/>
      <c r="B208" s="6" t="s">
        <v>42</v>
      </c>
      <c r="C208" s="17">
        <v>180.75</v>
      </c>
      <c r="D208" s="47">
        <v>300</v>
      </c>
    </row>
    <row r="209" spans="1:4" ht="12.75">
      <c r="A209" s="31"/>
      <c r="B209" s="6" t="s">
        <v>43</v>
      </c>
      <c r="C209" s="17">
        <v>0</v>
      </c>
      <c r="D209" s="47">
        <v>3000</v>
      </c>
    </row>
    <row r="210" spans="1:4" ht="12.75">
      <c r="A210" s="31"/>
      <c r="B210" s="6" t="s">
        <v>44</v>
      </c>
      <c r="C210" s="17">
        <v>1600</v>
      </c>
      <c r="D210" s="47">
        <v>5000</v>
      </c>
    </row>
    <row r="211" spans="1:4" ht="12.75">
      <c r="A211" s="12"/>
      <c r="B211" s="16" t="s">
        <v>100</v>
      </c>
      <c r="C211" s="17">
        <v>510.65</v>
      </c>
      <c r="D211" s="47">
        <v>700</v>
      </c>
    </row>
    <row r="212" spans="1:4" ht="12.75">
      <c r="A212" s="31"/>
      <c r="B212" s="6" t="s">
        <v>45</v>
      </c>
      <c r="C212" s="17">
        <v>0</v>
      </c>
      <c r="D212" s="47">
        <v>0</v>
      </c>
    </row>
    <row r="213" spans="1:4" ht="12.75">
      <c r="A213" s="12" t="s">
        <v>101</v>
      </c>
      <c r="B213" s="12"/>
      <c r="C213" s="18">
        <f>SUM(C206:C212)</f>
        <v>14853.77</v>
      </c>
      <c r="D213" s="28">
        <f>SUM(D206:D212)</f>
        <v>16000</v>
      </c>
    </row>
    <row r="214" spans="1:4" ht="24.75" customHeight="1">
      <c r="A214" s="5" t="s">
        <v>46</v>
      </c>
      <c r="B214" s="35"/>
      <c r="C214" s="18">
        <v>16000</v>
      </c>
      <c r="D214" s="48">
        <v>32000</v>
      </c>
    </row>
    <row r="215" spans="1:3" ht="25.5" customHeight="1">
      <c r="A215" s="12" t="s">
        <v>102</v>
      </c>
      <c r="B215" s="12"/>
      <c r="C215" s="17"/>
    </row>
    <row r="216" spans="1:4" ht="12.75">
      <c r="A216" s="6"/>
      <c r="B216" s="6" t="s">
        <v>14</v>
      </c>
      <c r="C216" s="17">
        <v>9962.65</v>
      </c>
      <c r="D216" s="47">
        <v>22700</v>
      </c>
    </row>
    <row r="217" spans="1:5" ht="12.75">
      <c r="A217" s="6"/>
      <c r="B217" s="41" t="s">
        <v>15</v>
      </c>
      <c r="C217" s="27">
        <v>0</v>
      </c>
      <c r="D217" s="54">
        <v>0</v>
      </c>
      <c r="E217" s="41"/>
    </row>
    <row r="218" spans="1:5" ht="12.75">
      <c r="A218" s="6"/>
      <c r="B218" s="41" t="s">
        <v>16</v>
      </c>
      <c r="C218" s="27">
        <v>0</v>
      </c>
      <c r="D218" s="54">
        <v>1895</v>
      </c>
      <c r="E218" s="41"/>
    </row>
    <row r="219" spans="1:5" ht="12.75">
      <c r="A219" s="12" t="s">
        <v>103</v>
      </c>
      <c r="B219" s="42"/>
      <c r="C219" s="56">
        <f>SUM(C216:C218)</f>
        <v>9962.65</v>
      </c>
      <c r="D219" s="56">
        <f>SUM(D216:D218)</f>
        <v>24595</v>
      </c>
      <c r="E219" s="41"/>
    </row>
    <row r="220" spans="1:5" ht="24.75" customHeight="1">
      <c r="A220" s="5" t="s">
        <v>48</v>
      </c>
      <c r="B220" s="62"/>
      <c r="C220" s="27"/>
      <c r="D220" s="61"/>
      <c r="E220" s="41"/>
    </row>
    <row r="221" spans="1:5" ht="12.75">
      <c r="A221" s="31"/>
      <c r="B221" s="41" t="s">
        <v>49</v>
      </c>
      <c r="C221" s="27">
        <v>25000</v>
      </c>
      <c r="D221" s="54">
        <v>50000</v>
      </c>
      <c r="E221" s="41"/>
    </row>
    <row r="222" spans="1:5" ht="12.75">
      <c r="A222" s="31"/>
      <c r="B222" s="41" t="s">
        <v>47</v>
      </c>
      <c r="C222" s="27">
        <v>7992.5</v>
      </c>
      <c r="D222" s="54">
        <v>0</v>
      </c>
      <c r="E222" s="41"/>
    </row>
    <row r="223" spans="1:5" ht="12.75">
      <c r="A223" s="12"/>
      <c r="B223" s="42" t="s">
        <v>104</v>
      </c>
      <c r="C223" s="56">
        <f>SUM(C221:C222)</f>
        <v>32992.5</v>
      </c>
      <c r="D223" s="61">
        <f>SUM(D221:D222)</f>
        <v>50000</v>
      </c>
      <c r="E223" s="41"/>
    </row>
    <row r="224" spans="1:5" ht="12.75">
      <c r="A224" s="12"/>
      <c r="B224" s="42"/>
      <c r="C224" s="27"/>
      <c r="D224" s="61"/>
      <c r="E224" s="41"/>
    </row>
    <row r="225" spans="1:5" ht="15.75">
      <c r="A225" s="12"/>
      <c r="B225" s="66" t="s">
        <v>105</v>
      </c>
      <c r="C225" s="72">
        <f>C79+C83+C89+C93+C96+C97+C115+C121+C122+C135+C142+C146+C153+C154+C157+C161+C166+C172+C177+C181+C185+C190+C197+C204+C213+C214+C219+C223</f>
        <v>494044.75</v>
      </c>
      <c r="D225" s="73">
        <f>D79+D83+D89+D93+D96+D97+D115+D121+D122+D135+D142+D146+D153+D154+D157+D161+D166+D172+D177+D181+D185+D190+D197+D204+D213+D214+D219+D223</f>
        <v>1375225</v>
      </c>
      <c r="E225" s="41"/>
    </row>
    <row r="226" spans="1:5" ht="24.75" customHeight="1">
      <c r="A226" s="12" t="s">
        <v>12</v>
      </c>
      <c r="B226" s="63"/>
      <c r="C226" s="27"/>
      <c r="D226" s="61"/>
      <c r="E226" s="41"/>
    </row>
    <row r="227" spans="1:5" ht="12.75">
      <c r="A227" s="6"/>
      <c r="B227" s="41" t="s">
        <v>17</v>
      </c>
      <c r="C227" s="54">
        <v>0</v>
      </c>
      <c r="D227" s="47">
        <v>41000</v>
      </c>
      <c r="E227" s="41"/>
    </row>
    <row r="228" spans="1:5" ht="12.75">
      <c r="A228" s="6"/>
      <c r="B228" s="41" t="s">
        <v>18</v>
      </c>
      <c r="C228" s="54">
        <v>0</v>
      </c>
      <c r="D228" s="54">
        <v>0</v>
      </c>
      <c r="E228" s="41"/>
    </row>
    <row r="229" spans="1:5" ht="12.75">
      <c r="A229" s="12" t="s">
        <v>13</v>
      </c>
      <c r="B229" s="42"/>
      <c r="C229" s="59">
        <f>SUM(C227:C228)</f>
        <v>0</v>
      </c>
      <c r="D229" s="61">
        <f>SUM(D227:D228)</f>
        <v>41000</v>
      </c>
      <c r="E229" s="41"/>
    </row>
    <row r="230" spans="1:5" ht="24.75" customHeight="1">
      <c r="A230" s="66"/>
      <c r="B230" s="66" t="s">
        <v>11</v>
      </c>
      <c r="C230" s="67">
        <f>C225+C229</f>
        <v>494044.75</v>
      </c>
      <c r="D230" s="67">
        <f>D225+D229</f>
        <v>1416225</v>
      </c>
      <c r="E230" s="41"/>
    </row>
    <row r="231" spans="1:4" ht="15.75" customHeight="1">
      <c r="A231" s="42"/>
      <c r="B231" s="42"/>
      <c r="C231" s="43"/>
      <c r="D231" s="55"/>
    </row>
    <row r="232" spans="2:4" s="44" customFormat="1" ht="24" customHeight="1">
      <c r="B232" s="69" t="s">
        <v>106</v>
      </c>
      <c r="C232" s="68">
        <f>C77-C230</f>
        <v>276602.72</v>
      </c>
      <c r="D232" s="68">
        <f>D77-D230</f>
        <v>0</v>
      </c>
    </row>
    <row r="233" ht="12.75">
      <c r="C233" s="45"/>
    </row>
    <row r="234" ht="12.75">
      <c r="C234" s="46"/>
    </row>
    <row r="235" spans="2:4" ht="12.75">
      <c r="B235" s="1" t="s">
        <v>107</v>
      </c>
      <c r="C235" s="8"/>
      <c r="D235" s="9"/>
    </row>
    <row r="236" spans="1:4" ht="12.75">
      <c r="A236" s="12" t="s">
        <v>34</v>
      </c>
      <c r="B236" s="12"/>
      <c r="C236" s="17">
        <f>C172</f>
        <v>16357.54</v>
      </c>
      <c r="D236" s="28">
        <f>D172</f>
        <v>164092</v>
      </c>
    </row>
    <row r="237" spans="1:4" ht="12.75">
      <c r="A237" s="12"/>
      <c r="B237" s="12" t="s">
        <v>108</v>
      </c>
      <c r="C237" s="17">
        <f>C124</f>
        <v>15693.71</v>
      </c>
      <c r="D237" s="64" t="s">
        <v>67</v>
      </c>
    </row>
    <row r="238" spans="2:4" ht="12.75">
      <c r="B238" s="12" t="s">
        <v>119</v>
      </c>
      <c r="C238" s="17">
        <f>C174</f>
        <v>23986.17</v>
      </c>
      <c r="D238" s="64" t="s">
        <v>67</v>
      </c>
    </row>
    <row r="239" spans="2:4" ht="12.75">
      <c r="B239" s="12" t="s">
        <v>122</v>
      </c>
      <c r="C239" s="17">
        <f>C179</f>
        <v>4578.91</v>
      </c>
      <c r="D239" s="64" t="s">
        <v>67</v>
      </c>
    </row>
    <row r="240" spans="2:4" ht="12.75">
      <c r="B240" s="12" t="s">
        <v>131</v>
      </c>
      <c r="C240" s="17">
        <f>C192</f>
        <v>5204.59</v>
      </c>
      <c r="D240" s="64" t="s">
        <v>67</v>
      </c>
    </row>
    <row r="241" spans="2:4" ht="12.75">
      <c r="B241" s="12" t="s">
        <v>137</v>
      </c>
      <c r="C241" s="17">
        <f>C199</f>
        <v>2225.07</v>
      </c>
      <c r="D241" s="64" t="s">
        <v>67</v>
      </c>
    </row>
    <row r="242" spans="2:4" ht="12.75">
      <c r="B242" s="12" t="s">
        <v>144</v>
      </c>
      <c r="C242" s="17">
        <f>C206</f>
        <v>4167.84</v>
      </c>
      <c r="D242" s="64" t="s">
        <v>67</v>
      </c>
    </row>
    <row r="243" spans="2:4" ht="12.75">
      <c r="B243" s="1" t="s">
        <v>19</v>
      </c>
      <c r="C243" s="37">
        <f>SUM(C236:C242)</f>
        <v>72213.83</v>
      </c>
      <c r="D243" s="48">
        <f>SUM(D236:D242)</f>
        <v>164092</v>
      </c>
    </row>
    <row r="244" ht="12.75">
      <c r="B244" s="6"/>
    </row>
    <row r="245" ht="12.75">
      <c r="C245" s="37"/>
    </row>
    <row r="246" ht="12.75">
      <c r="C246" s="2"/>
    </row>
    <row r="247" ht="12.75">
      <c r="B247" s="49"/>
    </row>
    <row r="251" ht="12.75">
      <c r="B251" s="49"/>
    </row>
    <row r="252" ht="12.75">
      <c r="B252" s="49"/>
    </row>
    <row r="265" spans="2:3" ht="12.75">
      <c r="B265" s="12"/>
      <c r="C265" s="50"/>
    </row>
    <row r="266" spans="2:3" ht="12.75">
      <c r="B266" s="16"/>
      <c r="C266" s="50"/>
    </row>
    <row r="267" spans="2:3" ht="12.75">
      <c r="B267" s="16"/>
      <c r="C267" s="20"/>
    </row>
    <row r="268" ht="12.75">
      <c r="C268" s="50"/>
    </row>
  </sheetData>
  <printOptions gridLines="1"/>
  <pageMargins left="0.25" right="0.25" top="0.75" bottom="0.25" header="0.25" footer="0.5"/>
  <pageSetup horizontalDpi="600" verticalDpi="600" orientation="landscape" scale="67"/>
  <headerFooter alignWithMargins="0">
    <oddHeader>&amp;L&amp;"Arial,Bold"&amp;8&amp;D&amp;C&amp;"Arial,Bold"&amp;12 Pennsbury Township General Fund
&amp;14 Profit &amp; Loss Analysis
&amp;10 1st Quarter 2009&amp;R&amp;P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Scotty</dc:creator>
  <cp:keywords/>
  <dc:description/>
  <cp:lastModifiedBy>Kathy Howley</cp:lastModifiedBy>
  <dcterms:created xsi:type="dcterms:W3CDTF">2009-07-16T17:22:44Z</dcterms:created>
  <dcterms:modified xsi:type="dcterms:W3CDTF">2009-07-17T16:41:18Z</dcterms:modified>
  <cp:category/>
  <cp:version/>
  <cp:contentType/>
  <cp:contentStatus/>
</cp:coreProperties>
</file>